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085" activeTab="0"/>
  </bookViews>
  <sheets>
    <sheet name="ТЭ ВОДА  Тариф 2016" sheetId="1" r:id="rId1"/>
    <sheet name="Лист2" sheetId="2" r:id="rId2"/>
    <sheet name="Лист3" sheetId="3" r:id="rId3"/>
  </sheets>
  <externalReferences>
    <externalReference r:id="rId6"/>
  </externalReferences>
  <definedNames>
    <definedName name="double_rate_tariff">'[1]Титульный'!$F$35</definedName>
    <definedName name="kind_of_tariff_unit">'[1]TEHSHEET'!$J$7:$J$8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<sst xmlns="http://schemas.openxmlformats.org/spreadsheetml/2006/main" count="284" uniqueCount="220">
  <si>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</si>
  <si>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</si>
  <si>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</si>
  <si>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</si>
  <si>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</si>
  <si>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</si>
  <si>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</si>
  <si>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</si>
  <si>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</si>
  <si>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</si>
  <si>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</si>
  <si>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</si>
  <si>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</si>
  <si>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</si>
  <si>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тыс.кВт*ч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</si>
  <si>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</si>
  <si>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</si>
  <si>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чел.</t>
  </si>
  <si>
    <t>Объем покупаемой тепловой энергии (мощности), используемой для горячего водоснабжения</t>
  </si>
  <si>
    <t>тыс. Гкал</t>
  </si>
  <si>
    <t>По приборам учета</t>
  </si>
  <si>
    <t>По нормативам потребления (расчетным методом)</t>
  </si>
  <si>
    <t>Потери воды в сетях ГВС</t>
  </si>
  <si>
    <t>%</t>
  </si>
  <si>
    <t>Коэффициент потерь тепла трубопроводами систем централизованного ГВС</t>
  </si>
  <si>
    <t>гКал/час</t>
  </si>
  <si>
    <t>Протяженность водопроводных сетей (в однотрубном исчислении)</t>
  </si>
  <si>
    <t>км</t>
  </si>
  <si>
    <t>Среднесписочная численность основного производственного персонала</t>
  </si>
  <si>
    <t>Удельный расход электроэнергии на подачу воды в сеть(учитывать электроэнергию всех насосных и подкачивающих станций)</t>
  </si>
  <si>
    <t>кВт*ч/.куб.м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</si>
  <si>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</si>
  <si>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</si>
  <si>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</si>
  <si>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</si>
  <si>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</si>
  <si>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</si>
  <si>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</si>
  <si>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</si>
  <si>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</si>
  <si>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</si>
  <si>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</si>
  <si>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</si>
  <si>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</si>
  <si>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</si>
  <si>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прямые договора без торгов</t>
  </si>
  <si>
    <t>т/э в виде горячей воды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</si>
  <si>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</si>
  <si>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3.1.</t>
  </si>
  <si>
    <t>3.2.</t>
  </si>
  <si>
    <t>3.3.</t>
  </si>
  <si>
    <t>3.4.</t>
  </si>
  <si>
    <t>6.1.</t>
  </si>
  <si>
    <t>6.2.</t>
  </si>
  <si>
    <t>10.1.</t>
  </si>
  <si>
    <t>10.2.</t>
  </si>
  <si>
    <t>Тариф</t>
  </si>
  <si>
    <t>Единица измерения ставки за содержание (гр.5)</t>
  </si>
  <si>
    <t>Срок действия установленного тарифа на горячую воду (горячее водоснабжение)</t>
  </si>
  <si>
    <t>Реквизиты решения об установлении тарифа на горячую воду (горячее водоснабжение)</t>
  </si>
  <si>
    <t>Наименование органа регулирования, принявшего решение об установлении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</si>
  <si>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</si>
  <si>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</si>
  <si>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</si>
  <si>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</si>
  <si>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</si>
  <si>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</si>
  <si>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</t>
  </si>
  <si>
    <t>Двухставочный тариф</t>
  </si>
  <si>
    <t>ставка за потребление горячей воды, руб/куб.м</t>
  </si>
  <si>
    <t>ставка за содержание системы ГВС</t>
  </si>
  <si>
    <t>дата начала</t>
  </si>
  <si>
    <t>дата окончания</t>
  </si>
  <si>
    <t>дата</t>
  </si>
  <si>
    <t>номер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</si>
  <si>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</si>
  <si>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</si>
  <si>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</si>
  <si>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</si>
  <si>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</si>
  <si>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</si>
  <si>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</si>
  <si>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</si>
  <si>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</si>
  <si>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</si>
  <si>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</si>
  <si>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</si>
  <si>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</si>
  <si>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</si>
  <si>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</si>
  <si>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</si>
  <si>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</si>
  <si>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</si>
  <si>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</si>
  <si>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</si>
  <si>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</si>
  <si>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</si>
  <si>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РЭК СО</t>
  </si>
  <si>
    <t>Добавить поставщика тепловой энергии</t>
  </si>
  <si>
    <t>Наименование юрлица</t>
  </si>
  <si>
    <t>Ф.И.О. руководителя</t>
  </si>
  <si>
    <t>Зуев Михаил Васильевич</t>
  </si>
  <si>
    <t>Почтовый адрес</t>
  </si>
  <si>
    <t>г.Полевской Вершинина д.7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</si>
  <si>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</si>
  <si>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</si>
  <si>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</si>
  <si>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</si>
  <si>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http://www.tmk-group.ru/stz_vod.php</t>
  </si>
  <si>
    <t>Адрес электронной почты</t>
  </si>
  <si>
    <t xml:space="preserve">Режим работы </t>
  </si>
  <si>
    <t>Пн-четв. С 8-00 до 17-15 ; пятн. С 8-00 до 16-00</t>
  </si>
  <si>
    <t>Протяженность водопроводных</t>
  </si>
  <si>
    <t>сетей (в однотрубном исчислении) км.</t>
  </si>
  <si>
    <t>Количество ЦТП, штук</t>
  </si>
  <si>
    <t>Наименование органа регулирования,</t>
  </si>
  <si>
    <t>принявшего решение об утверждении тарифа на</t>
  </si>
  <si>
    <t>Реквизиты (дата, номер) решения об утверждении</t>
  </si>
  <si>
    <t>Источник официального опубликования решения</t>
  </si>
  <si>
    <t>1.1.</t>
  </si>
  <si>
    <t>1.1.1.</t>
  </si>
  <si>
    <t>1.2.2.</t>
  </si>
  <si>
    <t>1.2.3.</t>
  </si>
  <si>
    <t>2.1.</t>
  </si>
  <si>
    <t>2.1.1.</t>
  </si>
  <si>
    <t>тарифа на подключение к ЦСГВС</t>
  </si>
  <si>
    <t>нет</t>
  </si>
  <si>
    <t xml:space="preserve">Срок действия установленного тарифа на </t>
  </si>
  <si>
    <t>подключение к ЦСГВС</t>
  </si>
  <si>
    <t>об установлении тарифа на подключение</t>
  </si>
  <si>
    <t xml:space="preserve">к ЦСГВС </t>
  </si>
  <si>
    <t>подключение  к ЦСГВС</t>
  </si>
  <si>
    <t xml:space="preserve">                             Форма 1.4. Информация о тарифах на подключение   к ЦСГВС </t>
  </si>
  <si>
    <t>Форма 1.2.</t>
  </si>
  <si>
    <t>Реквизиты договора, сметы</t>
  </si>
  <si>
    <t>TalashmanovAV@stw.ru</t>
  </si>
  <si>
    <t xml:space="preserve"> -</t>
  </si>
  <si>
    <t>Одноставочный тариф. С НДС</t>
  </si>
  <si>
    <t>Одноставочный тариф, с НДС</t>
  </si>
  <si>
    <t>WWW.pravo.gov66.ru</t>
  </si>
  <si>
    <t xml:space="preserve">  -</t>
  </si>
  <si>
    <t>Операционные расходы</t>
  </si>
  <si>
    <t>Неподконтрольные расходы</t>
  </si>
  <si>
    <t>Налоги</t>
  </si>
  <si>
    <t>на землю</t>
  </si>
  <si>
    <t>на имущество</t>
  </si>
  <si>
    <t>на прибыль</t>
  </si>
  <si>
    <t>Расходы не учитываемые в целях налогооблажения всего в т.ч.</t>
  </si>
  <si>
    <t>Расходы на капитальные вложения (инвестиции)</t>
  </si>
  <si>
    <t>Выплаты соцхарактера</t>
  </si>
  <si>
    <t>Другие расходы</t>
  </si>
  <si>
    <t>недополученный доход</t>
  </si>
  <si>
    <t>Избыток средств</t>
  </si>
  <si>
    <t>Расходы на энергетические ресурсы</t>
  </si>
  <si>
    <t>Расходы на холодную воду</t>
  </si>
  <si>
    <t>3.4.1.</t>
  </si>
  <si>
    <t>3.4.2.</t>
  </si>
  <si>
    <t>5.</t>
  </si>
  <si>
    <t>4.</t>
  </si>
  <si>
    <t>5.1.</t>
  </si>
  <si>
    <t>5.2.</t>
  </si>
  <si>
    <t>5.3.</t>
  </si>
  <si>
    <t>5.3.1.</t>
  </si>
  <si>
    <t>5.3.2.</t>
  </si>
  <si>
    <t>ЭПБ здания мазутонасосной</t>
  </si>
  <si>
    <t>117/5-18/317 от 03.03.14г.</t>
  </si>
  <si>
    <t>На обследование  ж/б дымовой трубы  Н=150м</t>
  </si>
  <si>
    <t>117/5-18/356 от 12.03.14г.</t>
  </si>
  <si>
    <t>Окраска прямого и обратного трубопровода  теплосети</t>
  </si>
  <si>
    <t>смета 1034</t>
  </si>
  <si>
    <t>Замена трубной части мазутонагревателя</t>
  </si>
  <si>
    <t>смета 55</t>
  </si>
  <si>
    <t>Товары и услуги, приобретенные у организаций, сумма оплаты услуг которых  не превышает 20% суммы расходов по статье</t>
  </si>
  <si>
    <t xml:space="preserve">                             Форма 1.1 Общая информация о ПАО"Северский трубный завод"</t>
  </si>
  <si>
    <t xml:space="preserve">                                                    деятельности ПАО"Северский трубный завод"</t>
  </si>
  <si>
    <t>Публичное акционерное общество "Северский трубный завод"</t>
  </si>
  <si>
    <t>01.01.2016</t>
  </si>
  <si>
    <t>01.07.2016</t>
  </si>
  <si>
    <t>30.06.2016</t>
  </si>
  <si>
    <t>31.12.2016</t>
  </si>
  <si>
    <t>10.12.2015</t>
  </si>
  <si>
    <t>затраты на электрическую энергию</t>
  </si>
  <si>
    <t>Публичное  акционерное общество                                     "Северский трубный завод"</t>
  </si>
  <si>
    <t xml:space="preserve">  </t>
  </si>
  <si>
    <t>Наличие инвестиционной программы</t>
  </si>
  <si>
    <t>Тепловая энергия Вода</t>
  </si>
  <si>
    <t>Информация о тарифах на тепловую энергию "ВОДА"</t>
  </si>
  <si>
    <t>Тепловая энергия "Вода"</t>
  </si>
  <si>
    <t>руб./Гкал</t>
  </si>
  <si>
    <t>(в части горячего теплоснабжения)  * Тепловая энергия "Вода"</t>
  </si>
  <si>
    <t xml:space="preserve">                          постановлением Правительства РФ от 05.07.2013г. № 570</t>
  </si>
  <si>
    <t>№6626от 17.12.15г.</t>
  </si>
  <si>
    <t>188-ПК</t>
  </si>
  <si>
    <t>5.3.3.</t>
  </si>
  <si>
    <t>6.</t>
  </si>
  <si>
    <t>6.3.</t>
  </si>
  <si>
    <t>7.</t>
  </si>
  <si>
    <t>8.</t>
  </si>
  <si>
    <t>Величина установленного тарифа на тепловую энергию "Вода"</t>
  </si>
  <si>
    <t>9.</t>
  </si>
  <si>
    <t>НВВ</t>
  </si>
  <si>
    <t>10.</t>
  </si>
  <si>
    <t>Корректировка НВВ с учетом отклонения фактич. Значений параметров расчета от значений учтенных в тарифе.</t>
  </si>
  <si>
    <t>Корректировка операционных расходов</t>
  </si>
  <si>
    <t>10.3.</t>
  </si>
  <si>
    <t>Корректировка неподконтрольных расходов</t>
  </si>
  <si>
    <t>11.</t>
  </si>
  <si>
    <t>НВВ с учетом корректировки</t>
  </si>
  <si>
    <t>Публичное акционерное общество "Северский трубный завод", г.Полевской, 2016г.</t>
  </si>
  <si>
    <t>Распоряжение Правительства от 29.10.2015г. № 1155-РП "Об внесении изменений в РП СО от 13.08.2012г. №1597-РП на 2013-2017 годы", в части  2015-19 годов.</t>
  </si>
  <si>
    <t>Объем отпущенной потребителям тепловой энергии (Вода), в том числе:</t>
  </si>
  <si>
    <t>Отпуск в сеть:</t>
  </si>
  <si>
    <t>14.</t>
  </si>
  <si>
    <t>Потери воды в сетях тепловой энергии в виде воды</t>
  </si>
  <si>
    <t>15.1.</t>
  </si>
  <si>
    <t>15.2.</t>
  </si>
  <si>
    <t>ЕГРюл</t>
  </si>
  <si>
    <t>№ 1026601606118 от 26.11.1992г. ОМССН УГР СПД МУ "Город Полевской"</t>
  </si>
  <si>
    <t>Публичное акционерное общество "Северский трубный завод", г.Полевской, 2016 г.</t>
  </si>
  <si>
    <t xml:space="preserve">                     Стандарты раскрытия информации в сфере теплоснабжения , утвержденные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</si>
</sst>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</numFmts>
  <fonts count="70"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sz val="9"/>
      <color indexed="9"/>
      <name val="Tahoma"/>
      <family val="2"/>
    </font>
    <font>
      <b/>
      <sz val="14"/>
      <name val="Tahoma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u val="single"/>
      <sz val="14"/>
      <color indexed="10"/>
      <name val="Tahoma"/>
      <family val="2"/>
    </font>
    <font>
      <sz val="11"/>
      <name val="Tahoma"/>
      <family val="2"/>
    </font>
    <font>
      <u val="single"/>
      <sz val="12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17"/>
      <name val="Tahoma"/>
      <family val="2"/>
    </font>
    <font>
      <sz val="14"/>
      <color indexed="8"/>
      <name val="Tahoma"/>
      <family val="2"/>
    </font>
    <font>
      <u val="single"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Tahoma"/>
      <family val="2"/>
    </font>
    <font>
      <sz val="14"/>
      <color theme="1"/>
      <name val="Tahoma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58" fillId="0" borderId="7" applyNumberFormat="0" applyFill="0" applyAlignment="0" applyProtection="0"/>
    <xf numFmtId="0" fontId="59" fillId="28" borderId="8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0" borderId="0" xfId="0" applyFont="1" applyAlignment="1">
      <alignment vertical="top"/>
    </xf>
    <xf numFmtId="0" fontId="3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vertical="top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/>
    </xf>
    <xf numFmtId="0" fontId="4" fillId="33" borderId="0" xfId="0" applyFont="1" applyFill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16" fontId="3" fillId="33" borderId="18" xfId="0" applyNumberFormat="1" applyFont="1" applyFill="1" applyBorder="1" applyAlignment="1">
      <alignment horizontal="center"/>
    </xf>
    <xf numFmtId="14" fontId="3" fillId="33" borderId="18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0" borderId="22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33" borderId="0" xfId="0" applyFont="1" applyFill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4" fontId="2" fillId="36" borderId="24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16" fontId="3" fillId="33" borderId="18" xfId="0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2" fillId="33" borderId="21" xfId="0" applyFont="1" applyFill="1" applyBorder="1" applyAlignment="1">
      <alignment horizontal="left" wrapText="1" indent="1"/>
    </xf>
    <xf numFmtId="0" fontId="3" fillId="33" borderId="2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4" borderId="19" xfId="0" applyFont="1" applyFill="1" applyBorder="1" applyAlignment="1">
      <alignment horizontal="left" wrapText="1" indent="1"/>
    </xf>
    <xf numFmtId="0" fontId="2" fillId="33" borderId="19" xfId="0" applyFont="1" applyFill="1" applyBorder="1" applyAlignment="1">
      <alignment horizontal="center" wrapText="1"/>
    </xf>
    <xf numFmtId="0" fontId="5" fillId="35" borderId="0" xfId="0" applyFont="1" applyFill="1" applyAlignment="1">
      <alignment/>
    </xf>
    <xf numFmtId="0" fontId="9" fillId="35" borderId="0" xfId="42" applyFill="1" applyAlignment="1" applyProtection="1">
      <alignment/>
      <protection/>
    </xf>
    <xf numFmtId="0" fontId="6" fillId="35" borderId="0" xfId="0" applyFont="1" applyFill="1" applyAlignment="1">
      <alignment/>
    </xf>
    <xf numFmtId="0" fontId="6" fillId="35" borderId="25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9" fillId="33" borderId="26" xfId="42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>
      <alignment horizontal="left" wrapText="1" indent="1"/>
    </xf>
    <xf numFmtId="0" fontId="3" fillId="0" borderId="12" xfId="0" applyFont="1" applyBorder="1" applyAlignment="1">
      <alignment vertical="top"/>
    </xf>
    <xf numFmtId="0" fontId="3" fillId="33" borderId="12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2" fillId="33" borderId="26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9" fillId="35" borderId="21" xfId="42" applyFill="1" applyBorder="1" applyAlignment="1" applyProtection="1">
      <alignment/>
      <protection/>
    </xf>
    <xf numFmtId="0" fontId="6" fillId="35" borderId="21" xfId="0" applyFont="1" applyFill="1" applyBorder="1" applyAlignment="1">
      <alignment/>
    </xf>
    <xf numFmtId="0" fontId="6" fillId="35" borderId="21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right" vertical="top"/>
    </xf>
    <xf numFmtId="0" fontId="3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/>
    </xf>
    <xf numFmtId="0" fontId="9" fillId="35" borderId="29" xfId="42" applyFill="1" applyBorder="1" applyAlignment="1" applyProtection="1">
      <alignment/>
      <protection/>
    </xf>
    <xf numFmtId="0" fontId="6" fillId="35" borderId="29" xfId="0" applyFont="1" applyFill="1" applyBorder="1" applyAlignment="1">
      <alignment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2" fillId="33" borderId="0" xfId="60" applyFont="1" applyFill="1" applyBorder="1" applyAlignment="1" applyProtection="1">
      <alignment horizontal="center" vertical="center" wrapText="1"/>
      <protection/>
    </xf>
    <xf numFmtId="0" fontId="3" fillId="0" borderId="31" xfId="60" applyFont="1" applyFill="1" applyBorder="1" applyAlignment="1" applyProtection="1">
      <alignment horizontal="left" vertical="center" wrapText="1"/>
      <protection/>
    </xf>
    <xf numFmtId="0" fontId="0" fillId="37" borderId="32" xfId="57" applyFont="1" applyFill="1" applyBorder="1" applyAlignment="1" applyProtection="1">
      <alignment horizontal="center" vertical="center" wrapText="1"/>
      <protection/>
    </xf>
    <xf numFmtId="0" fontId="0" fillId="37" borderId="32" xfId="58" applyFont="1" applyFill="1" applyBorder="1" applyAlignment="1" applyProtection="1">
      <alignment horizontal="center" vertical="center" wrapText="1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49" fontId="14" fillId="33" borderId="33" xfId="50" applyNumberFormat="1" applyFont="1" applyFill="1" applyBorder="1" applyAlignment="1" applyProtection="1">
      <alignment horizontal="center" vertical="center" wrapText="1"/>
      <protection/>
    </xf>
    <xf numFmtId="49" fontId="3" fillId="33" borderId="34" xfId="60" applyNumberFormat="1" applyFont="1" applyFill="1" applyBorder="1" applyAlignment="1" applyProtection="1">
      <alignment horizontal="center" vertical="center" wrapText="1"/>
      <protection/>
    </xf>
    <xf numFmtId="49" fontId="3" fillId="33" borderId="31" xfId="60" applyNumberFormat="1" applyFont="1" applyFill="1" applyBorder="1" applyAlignment="1" applyProtection="1">
      <alignment horizontal="center" vertical="center" wrapText="1"/>
      <protection/>
    </xf>
    <xf numFmtId="0" fontId="15" fillId="0" borderId="35" xfId="60" applyFont="1" applyFill="1" applyBorder="1" applyAlignment="1" applyProtection="1">
      <alignment horizontal="left" vertical="center" wrapText="1"/>
      <protection/>
    </xf>
    <xf numFmtId="0" fontId="3" fillId="0" borderId="36" xfId="42" applyNumberFormat="1" applyFont="1" applyFill="1" applyBorder="1" applyAlignment="1" applyProtection="1">
      <alignment horizontal="center" vertical="center" wrapText="1"/>
      <protection/>
    </xf>
    <xf numFmtId="4" fontId="3" fillId="33" borderId="36" xfId="42" applyNumberFormat="1" applyFont="1" applyFill="1" applyBorder="1" applyAlignment="1" applyProtection="1">
      <alignment horizontal="right" vertical="center" wrapText="1"/>
      <protection/>
    </xf>
    <xf numFmtId="4" fontId="3" fillId="38" borderId="36" xfId="42" applyNumberFormat="1" applyFont="1" applyFill="1" applyBorder="1" applyAlignment="1" applyProtection="1">
      <alignment horizontal="right" vertical="center" wrapText="1"/>
      <protection locked="0"/>
    </xf>
    <xf numFmtId="0" fontId="16" fillId="39" borderId="34" xfId="0" applyFont="1" applyFill="1" applyBorder="1" applyAlignment="1" applyProtection="1">
      <alignment horizontal="left" vertical="center"/>
      <protection/>
    </xf>
    <xf numFmtId="0" fontId="16" fillId="39" borderId="31" xfId="0" applyFont="1" applyFill="1" applyBorder="1" applyAlignment="1" applyProtection="1">
      <alignment horizontal="left" vertical="center"/>
      <protection/>
    </xf>
    <xf numFmtId="0" fontId="16" fillId="39" borderId="31" xfId="0" applyFont="1" applyFill="1" applyBorder="1" applyAlignment="1" applyProtection="1">
      <alignment vertical="center"/>
      <protection/>
    </xf>
    <xf numFmtId="0" fontId="16" fillId="39" borderId="35" xfId="0" applyFont="1" applyFill="1" applyBorder="1" applyAlignment="1" applyProtection="1">
      <alignment horizontal="left" vertical="center"/>
      <protection/>
    </xf>
    <xf numFmtId="0" fontId="3" fillId="38" borderId="36" xfId="42" applyNumberFormat="1" applyFont="1" applyFill="1" applyBorder="1" applyAlignment="1" applyProtection="1">
      <alignment horizontal="center" vertical="center" wrapText="1"/>
      <protection locked="0"/>
    </xf>
    <xf numFmtId="0" fontId="17" fillId="39" borderId="31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7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37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2" fontId="2" fillId="36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 wrapText="1"/>
    </xf>
    <xf numFmtId="2" fontId="6" fillId="35" borderId="25" xfId="0" applyNumberFormat="1" applyFont="1" applyFill="1" applyBorder="1" applyAlignment="1">
      <alignment/>
    </xf>
    <xf numFmtId="2" fontId="2" fillId="36" borderId="16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9" fillId="0" borderId="37" xfId="42" applyFill="1" applyBorder="1" applyAlignment="1" applyProtection="1">
      <alignment horizontal="left" vertical="top" wrapText="1"/>
      <protection/>
    </xf>
    <xf numFmtId="0" fontId="0" fillId="0" borderId="37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42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18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top"/>
    </xf>
    <xf numFmtId="0" fontId="25" fillId="0" borderId="37" xfId="0" applyFont="1" applyBorder="1" applyAlignment="1">
      <alignment horizontal="left" wrapText="1"/>
    </xf>
    <xf numFmtId="0" fontId="21" fillId="0" borderId="37" xfId="0" applyFont="1" applyFill="1" applyBorder="1" applyAlignment="1">
      <alignment horizontal="center" wrapText="1"/>
    </xf>
    <xf numFmtId="4" fontId="3" fillId="0" borderId="36" xfId="42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42" applyNumberFormat="1" applyFont="1" applyFill="1" applyBorder="1" applyAlignment="1" applyProtection="1">
      <alignment horizontal="right" vertical="center" wrapText="1"/>
      <protection/>
    </xf>
    <xf numFmtId="14" fontId="3" fillId="33" borderId="27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" fontId="67" fillId="40" borderId="38" xfId="0" applyNumberFormat="1" applyFont="1" applyFill="1" applyBorder="1" applyAlignment="1">
      <alignment horizontal="center"/>
    </xf>
    <xf numFmtId="0" fontId="67" fillId="34" borderId="19" xfId="0" applyFont="1" applyFill="1" applyBorder="1" applyAlignment="1">
      <alignment horizontal="center"/>
    </xf>
    <xf numFmtId="2" fontId="27" fillId="36" borderId="39" xfId="0" applyNumberFormat="1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0" fontId="68" fillId="34" borderId="19" xfId="0" applyFont="1" applyFill="1" applyBorder="1" applyAlignment="1">
      <alignment horizontal="center"/>
    </xf>
    <xf numFmtId="0" fontId="28" fillId="35" borderId="19" xfId="0" applyFont="1" applyFill="1" applyBorder="1" applyAlignment="1">
      <alignment wrapText="1"/>
    </xf>
    <xf numFmtId="0" fontId="27" fillId="36" borderId="19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left" wrapText="1" indent="1"/>
    </xf>
    <xf numFmtId="0" fontId="29" fillId="33" borderId="19" xfId="0" applyFont="1" applyFill="1" applyBorder="1" applyAlignment="1">
      <alignment horizontal="left" wrapText="1" indent="2"/>
    </xf>
    <xf numFmtId="0" fontId="29" fillId="33" borderId="16" xfId="0" applyFont="1" applyFill="1" applyBorder="1" applyAlignment="1">
      <alignment wrapText="1"/>
    </xf>
    <xf numFmtId="0" fontId="27" fillId="36" borderId="16" xfId="0" applyFont="1" applyFill="1" applyBorder="1" applyAlignment="1">
      <alignment horizontal="center" wrapText="1"/>
    </xf>
    <xf numFmtId="4" fontId="27" fillId="34" borderId="19" xfId="0" applyNumberFormat="1" applyFont="1" applyFill="1" applyBorder="1" applyAlignment="1">
      <alignment horizontal="center"/>
    </xf>
    <xf numFmtId="4" fontId="27" fillId="36" borderId="39" xfId="0" applyNumberFormat="1" applyFont="1" applyFill="1" applyBorder="1" applyAlignment="1">
      <alignment horizontal="center"/>
    </xf>
    <xf numFmtId="0" fontId="26" fillId="33" borderId="19" xfId="0" applyFont="1" applyFill="1" applyBorder="1" applyAlignment="1">
      <alignment wrapText="1"/>
    </xf>
    <xf numFmtId="0" fontId="27" fillId="33" borderId="19" xfId="0" applyFont="1" applyFill="1" applyBorder="1" applyAlignment="1">
      <alignment wrapText="1"/>
    </xf>
    <xf numFmtId="0" fontId="26" fillId="33" borderId="19" xfId="0" applyFont="1" applyFill="1" applyBorder="1" applyAlignment="1">
      <alignment horizontal="left" wrapText="1" indent="2"/>
    </xf>
    <xf numFmtId="0" fontId="26" fillId="33" borderId="19" xfId="0" applyFont="1" applyFill="1" applyBorder="1" applyAlignment="1">
      <alignment horizontal="left" wrapText="1" indent="1"/>
    </xf>
    <xf numFmtId="0" fontId="30" fillId="35" borderId="21" xfId="42" applyFont="1" applyFill="1" applyBorder="1" applyAlignment="1" applyProtection="1">
      <alignment wrapText="1"/>
      <protection/>
    </xf>
    <xf numFmtId="0" fontId="26" fillId="33" borderId="24" xfId="0" applyFont="1" applyFill="1" applyBorder="1" applyAlignment="1">
      <alignment horizontal="left" wrapText="1" indent="2"/>
    </xf>
    <xf numFmtId="0" fontId="3" fillId="33" borderId="24" xfId="0" applyFont="1" applyFill="1" applyBorder="1" applyAlignment="1">
      <alignment horizontal="center" wrapText="1"/>
    </xf>
    <xf numFmtId="0" fontId="68" fillId="34" borderId="24" xfId="0" applyFont="1" applyFill="1" applyBorder="1" applyAlignment="1">
      <alignment horizontal="center"/>
    </xf>
    <xf numFmtId="0" fontId="26" fillId="33" borderId="40" xfId="0" applyFont="1" applyFill="1" applyBorder="1" applyAlignment="1">
      <alignment horizontal="left" wrapText="1" indent="2"/>
    </xf>
    <xf numFmtId="0" fontId="68" fillId="34" borderId="41" xfId="0" applyFont="1" applyFill="1" applyBorder="1" applyAlignment="1">
      <alignment horizontal="center"/>
    </xf>
    <xf numFmtId="0" fontId="68" fillId="34" borderId="3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wrapText="1"/>
    </xf>
    <xf numFmtId="14" fontId="3" fillId="33" borderId="38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49" fontId="9" fillId="38" borderId="43" xfId="42" applyNumberFormat="1" applyFill="1" applyBorder="1" applyAlignment="1" applyProtection="1">
      <alignment horizontal="center" vertical="center" wrapText="1"/>
      <protection locked="0"/>
    </xf>
    <xf numFmtId="49" fontId="3" fillId="38" borderId="43" xfId="42" applyNumberFormat="1" applyFont="1" applyFill="1" applyBorder="1" applyAlignment="1" applyProtection="1">
      <alignment horizontal="center" vertical="center" wrapText="1"/>
      <protection locked="0"/>
    </xf>
    <xf numFmtId="49" fontId="3" fillId="38" borderId="44" xfId="4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/>
    </xf>
    <xf numFmtId="0" fontId="2" fillId="33" borderId="45" xfId="0" applyFont="1" applyFill="1" applyBorder="1" applyAlignment="1">
      <alignment wrapText="1"/>
    </xf>
    <xf numFmtId="0" fontId="2" fillId="33" borderId="46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3" borderId="46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4" borderId="2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41" borderId="22" xfId="0" applyFont="1" applyFill="1" applyBorder="1" applyAlignment="1">
      <alignment horizontal="center" wrapText="1"/>
    </xf>
    <xf numFmtId="0" fontId="3" fillId="41" borderId="21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horizontal="center" wrapText="1"/>
    </xf>
    <xf numFmtId="14" fontId="3" fillId="33" borderId="27" xfId="0" applyNumberFormat="1" applyFont="1" applyFill="1" applyBorder="1" applyAlignment="1">
      <alignment horizontal="center"/>
    </xf>
    <xf numFmtId="14" fontId="3" fillId="33" borderId="47" xfId="0" applyNumberFormat="1" applyFont="1" applyFill="1" applyBorder="1" applyAlignment="1">
      <alignment horizontal="center"/>
    </xf>
    <xf numFmtId="14" fontId="3" fillId="33" borderId="18" xfId="0" applyNumberFormat="1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left" wrapText="1" indent="1"/>
    </xf>
    <xf numFmtId="0" fontId="3" fillId="33" borderId="46" xfId="0" applyFont="1" applyFill="1" applyBorder="1" applyAlignment="1">
      <alignment horizontal="left" wrapText="1" indent="1"/>
    </xf>
    <xf numFmtId="0" fontId="3" fillId="33" borderId="16" xfId="0" applyFont="1" applyFill="1" applyBorder="1" applyAlignment="1">
      <alignment horizontal="left" wrapText="1" indent="1"/>
    </xf>
    <xf numFmtId="0" fontId="2" fillId="41" borderId="11" xfId="0" applyFont="1" applyFill="1" applyBorder="1" applyAlignment="1">
      <alignment horizontal="center" wrapText="1"/>
    </xf>
    <xf numFmtId="0" fontId="2" fillId="41" borderId="12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2" fillId="41" borderId="14" xfId="0" applyFont="1" applyFill="1" applyBorder="1" applyAlignment="1">
      <alignment horizontal="center" wrapText="1"/>
    </xf>
    <xf numFmtId="0" fontId="2" fillId="41" borderId="0" xfId="0" applyFont="1" applyFill="1" applyBorder="1" applyAlignment="1">
      <alignment horizontal="center" wrapText="1"/>
    </xf>
    <xf numFmtId="0" fontId="2" fillId="41" borderId="17" xfId="0" applyFont="1" applyFill="1" applyBorder="1" applyAlignment="1">
      <alignment horizontal="center" wrapText="1"/>
    </xf>
    <xf numFmtId="0" fontId="3" fillId="0" borderId="0" xfId="0" applyFont="1" applyAlignment="1">
      <alignment horizontal="left" indent="1"/>
    </xf>
    <xf numFmtId="0" fontId="18" fillId="0" borderId="48" xfId="61" applyFont="1" applyBorder="1" applyAlignment="1">
      <alignment horizontal="center" vertical="center" wrapText="1"/>
      <protection/>
    </xf>
    <xf numFmtId="0" fontId="3" fillId="33" borderId="36" xfId="60" applyFont="1" applyFill="1" applyBorder="1" applyAlignment="1" applyProtection="1">
      <alignment horizontal="center" vertical="center" wrapText="1"/>
      <protection/>
    </xf>
    <xf numFmtId="0" fontId="3" fillId="33" borderId="32" xfId="60" applyFont="1" applyFill="1" applyBorder="1" applyAlignment="1" applyProtection="1">
      <alignment horizontal="center" vertical="center" wrapText="1"/>
      <protection/>
    </xf>
    <xf numFmtId="0" fontId="3" fillId="0" borderId="49" xfId="50" applyFont="1" applyFill="1" applyBorder="1" applyAlignment="1" applyProtection="1">
      <alignment horizontal="center" vertical="center" wrapText="1"/>
      <protection/>
    </xf>
    <xf numFmtId="0" fontId="3" fillId="0" borderId="48" xfId="50" applyFont="1" applyFill="1" applyBorder="1" applyAlignment="1" applyProtection="1">
      <alignment horizontal="center" vertical="center" wrapText="1"/>
      <protection/>
    </xf>
    <xf numFmtId="0" fontId="3" fillId="0" borderId="50" xfId="50" applyFont="1" applyFill="1" applyBorder="1" applyAlignment="1" applyProtection="1">
      <alignment horizontal="center" vertical="center" wrapText="1"/>
      <protection/>
    </xf>
    <xf numFmtId="0" fontId="3" fillId="0" borderId="51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 applyProtection="1">
      <alignment horizontal="center" vertical="center" wrapText="1"/>
      <protection/>
    </xf>
    <xf numFmtId="0" fontId="3" fillId="0" borderId="52" xfId="50" applyFont="1" applyFill="1" applyBorder="1" applyAlignment="1" applyProtection="1">
      <alignment horizontal="center" vertical="center" wrapText="1"/>
      <protection/>
    </xf>
    <xf numFmtId="0" fontId="3" fillId="0" borderId="53" xfId="50" applyFont="1" applyFill="1" applyBorder="1" applyAlignment="1" applyProtection="1">
      <alignment horizontal="center" vertical="center" wrapText="1"/>
      <protection/>
    </xf>
    <xf numFmtId="0" fontId="3" fillId="0" borderId="54" xfId="50" applyFont="1" applyFill="1" applyBorder="1" applyAlignment="1" applyProtection="1">
      <alignment horizontal="center" vertical="center" wrapText="1"/>
      <protection/>
    </xf>
    <xf numFmtId="0" fontId="3" fillId="0" borderId="55" xfId="50" applyFont="1" applyFill="1" applyBorder="1" applyAlignment="1" applyProtection="1">
      <alignment horizontal="center" vertical="center" wrapText="1"/>
      <protection/>
    </xf>
    <xf numFmtId="0" fontId="0" fillId="0" borderId="56" xfId="50" applyFont="1" applyFill="1" applyBorder="1" applyAlignment="1" applyProtection="1">
      <alignment horizontal="center" vertical="center" wrapText="1"/>
      <protection/>
    </xf>
    <xf numFmtId="0" fontId="3" fillId="0" borderId="57" xfId="50" applyFont="1" applyFill="1" applyBorder="1" applyAlignment="1" applyProtection="1">
      <alignment horizontal="center" vertical="center" wrapText="1"/>
      <protection/>
    </xf>
    <xf numFmtId="0" fontId="3" fillId="0" borderId="58" xfId="50" applyFont="1" applyFill="1" applyBorder="1" applyAlignment="1" applyProtection="1">
      <alignment horizontal="center" vertical="center" wrapText="1"/>
      <protection/>
    </xf>
    <xf numFmtId="0" fontId="0" fillId="33" borderId="36" xfId="55" applyNumberFormat="1" applyFont="1" applyFill="1" applyBorder="1" applyAlignment="1" applyProtection="1">
      <alignment horizontal="center" vertical="center" wrapText="1"/>
      <protection/>
    </xf>
    <xf numFmtId="0" fontId="3" fillId="33" borderId="36" xfId="55" applyNumberFormat="1" applyFont="1" applyFill="1" applyBorder="1" applyAlignment="1" applyProtection="1">
      <alignment horizontal="center" vertical="center" wrapText="1"/>
      <protection/>
    </xf>
    <xf numFmtId="0" fontId="0" fillId="37" borderId="36" xfId="58" applyFont="1" applyFill="1" applyBorder="1" applyAlignment="1" applyProtection="1">
      <alignment horizontal="center" vertical="center" wrapText="1"/>
      <protection/>
    </xf>
    <xf numFmtId="0" fontId="3" fillId="37" borderId="36" xfId="58" applyFont="1" applyFill="1" applyBorder="1" applyAlignment="1" applyProtection="1">
      <alignment horizontal="center" vertical="center" wrapText="1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0" fillId="37" borderId="36" xfId="56" applyFont="1" applyFill="1" applyBorder="1" applyAlignment="1" applyProtection="1">
      <alignment horizontal="center" vertical="center" wrapText="1"/>
      <protection/>
    </xf>
    <xf numFmtId="0" fontId="3" fillId="37" borderId="36" xfId="56" applyFont="1" applyFill="1" applyBorder="1" applyAlignment="1" applyProtection="1">
      <alignment horizontal="center" vertical="center" wrapText="1"/>
      <protection/>
    </xf>
    <xf numFmtId="0" fontId="3" fillId="37" borderId="32" xfId="56" applyFont="1" applyFill="1" applyBorder="1" applyAlignment="1" applyProtection="1">
      <alignment horizontal="center" vertical="center" wrapText="1"/>
      <protection/>
    </xf>
    <xf numFmtId="0" fontId="3" fillId="0" borderId="36" xfId="50" applyFont="1" applyFill="1" applyBorder="1" applyAlignment="1" applyProtection="1">
      <alignment horizontal="center" vertical="center" wrapText="1"/>
      <protection/>
    </xf>
    <xf numFmtId="0" fontId="3" fillId="0" borderId="32" xfId="50" applyFont="1" applyFill="1" applyBorder="1" applyAlignment="1" applyProtection="1">
      <alignment horizontal="center" vertical="center" wrapText="1"/>
      <protection/>
    </xf>
    <xf numFmtId="0" fontId="3" fillId="37" borderId="36" xfId="57" applyFont="1" applyFill="1" applyBorder="1" applyAlignment="1" applyProtection="1">
      <alignment horizontal="center" vertical="center" wrapText="1"/>
      <protection/>
    </xf>
    <xf numFmtId="0" fontId="0" fillId="37" borderId="36" xfId="57" applyFont="1" applyFill="1" applyBorder="1" applyAlignment="1" applyProtection="1">
      <alignment horizontal="center" vertical="center" wrapText="1"/>
      <protection/>
    </xf>
    <xf numFmtId="0" fontId="3" fillId="37" borderId="32" xfId="57" applyFont="1" applyFill="1" applyBorder="1" applyAlignment="1" applyProtection="1">
      <alignment horizontal="center" vertical="center" wrapText="1"/>
      <protection/>
    </xf>
    <xf numFmtId="0" fontId="3" fillId="33" borderId="56" xfId="60" applyNumberFormat="1" applyFont="1" applyFill="1" applyBorder="1" applyAlignment="1" applyProtection="1">
      <alignment horizontal="center" vertical="center" wrapText="1"/>
      <protection/>
    </xf>
    <xf numFmtId="0" fontId="3" fillId="33" borderId="57" xfId="60" applyNumberFormat="1" applyFont="1" applyFill="1" applyBorder="1" applyAlignment="1" applyProtection="1">
      <alignment horizontal="center" vertical="center" wrapText="1"/>
      <protection/>
    </xf>
    <xf numFmtId="0" fontId="3" fillId="33" borderId="59" xfId="60" applyNumberFormat="1" applyFont="1" applyFill="1" applyBorder="1" applyAlignment="1" applyProtection="1">
      <alignment horizontal="center" vertical="center" wrapText="1"/>
      <protection/>
    </xf>
    <xf numFmtId="0" fontId="3" fillId="0" borderId="34" xfId="60" applyFont="1" applyFill="1" applyBorder="1" applyAlignment="1" applyProtection="1">
      <alignment horizontal="left" vertical="center" wrapText="1"/>
      <protection/>
    </xf>
    <xf numFmtId="0" fontId="3" fillId="0" borderId="31" xfId="60" applyFont="1" applyFill="1" applyBorder="1" applyAlignment="1" applyProtection="1">
      <alignment horizontal="left" vertical="center" wrapText="1"/>
      <protection/>
    </xf>
    <xf numFmtId="0" fontId="3" fillId="0" borderId="35" xfId="60" applyFont="1" applyFill="1" applyBorder="1" applyAlignment="1" applyProtection="1">
      <alignment horizontal="left" vertical="center" wrapText="1"/>
      <protection/>
    </xf>
    <xf numFmtId="49" fontId="3" fillId="42" borderId="56" xfId="59" applyNumberFormat="1" applyFont="1" applyFill="1" applyBorder="1" applyAlignment="1" applyProtection="1">
      <alignment horizontal="center" vertical="center" wrapText="1"/>
      <protection locked="0"/>
    </xf>
    <xf numFmtId="49" fontId="3" fillId="42" borderId="57" xfId="59" applyNumberFormat="1" applyFont="1" applyFill="1" applyBorder="1" applyAlignment="1" applyProtection="1">
      <alignment horizontal="center" vertical="center" wrapText="1"/>
      <protection locked="0"/>
    </xf>
    <xf numFmtId="49" fontId="3" fillId="42" borderId="59" xfId="59" applyNumberFormat="1" applyFont="1" applyFill="1" applyBorder="1" applyAlignment="1" applyProtection="1">
      <alignment horizontal="center" vertical="center" wrapText="1"/>
      <protection locked="0"/>
    </xf>
    <xf numFmtId="49" fontId="14" fillId="33" borderId="33" xfId="50" applyNumberFormat="1" applyFont="1" applyFill="1" applyBorder="1" applyAlignment="1" applyProtection="1">
      <alignment horizontal="center" vertical="center" wrapText="1"/>
      <protection/>
    </xf>
    <xf numFmtId="49" fontId="9" fillId="38" borderId="60" xfId="42" applyNumberFormat="1" applyFill="1" applyBorder="1" applyAlignment="1" applyProtection="1">
      <alignment horizontal="center" vertical="center" wrapText="1"/>
      <protection locked="0"/>
    </xf>
    <xf numFmtId="49" fontId="3" fillId="34" borderId="50" xfId="60" applyNumberFormat="1" applyFont="1" applyFill="1" applyBorder="1" applyAlignment="1" applyProtection="1">
      <alignment horizontal="left" vertical="center" wrapText="1"/>
      <protection locked="0"/>
    </xf>
    <xf numFmtId="49" fontId="3" fillId="34" borderId="52" xfId="60" applyNumberFormat="1" applyFont="1" applyFill="1" applyBorder="1" applyAlignment="1" applyProtection="1">
      <alignment horizontal="left" vertical="center" wrapText="1"/>
      <protection locked="0"/>
    </xf>
    <xf numFmtId="49" fontId="3" fillId="34" borderId="61" xfId="60" applyNumberFormat="1" applyFont="1" applyFill="1" applyBorder="1" applyAlignment="1" applyProtection="1">
      <alignment horizontal="left" vertical="center" wrapText="1"/>
      <protection locked="0"/>
    </xf>
    <xf numFmtId="0" fontId="3" fillId="0" borderId="36" xfId="60" applyFont="1" applyFill="1" applyBorder="1" applyAlignment="1" applyProtection="1">
      <alignment horizontal="left" vertical="center" wrapText="1"/>
      <protection/>
    </xf>
    <xf numFmtId="0" fontId="3" fillId="33" borderId="62" xfId="60" applyNumberFormat="1" applyFont="1" applyFill="1" applyBorder="1" applyAlignment="1" applyProtection="1">
      <alignment horizontal="center" vertical="center" wrapText="1"/>
      <protection/>
    </xf>
    <xf numFmtId="0" fontId="3" fillId="33" borderId="63" xfId="60" applyNumberFormat="1" applyFont="1" applyFill="1" applyBorder="1" applyAlignment="1" applyProtection="1">
      <alignment horizontal="center" vertical="center" wrapText="1"/>
      <protection/>
    </xf>
    <xf numFmtId="0" fontId="3" fillId="33" borderId="64" xfId="60" applyNumberFormat="1" applyFont="1" applyFill="1" applyBorder="1" applyAlignment="1" applyProtection="1">
      <alignment horizontal="center" vertical="center" wrapText="1"/>
      <protection/>
    </xf>
    <xf numFmtId="49" fontId="3" fillId="38" borderId="56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57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59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49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51" xfId="42" applyNumberFormat="1" applyFont="1" applyFill="1" applyBorder="1" applyAlignment="1" applyProtection="1">
      <alignment horizontal="left" vertical="center" wrapText="1"/>
      <protection locked="0"/>
    </xf>
    <xf numFmtId="49" fontId="3" fillId="38" borderId="65" xfId="42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8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7" fillId="34" borderId="19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/>
    </xf>
    <xf numFmtId="0" fontId="49" fillId="0" borderId="66" xfId="42" applyFont="1" applyFill="1" applyBorder="1" applyAlignment="1" applyProtection="1">
      <alignment wrapText="1"/>
      <protection/>
    </xf>
    <xf numFmtId="0" fontId="21" fillId="0" borderId="0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3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42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Fill="1" applyBorder="1" applyAlignment="1">
      <alignment horizontal="center" vertical="top"/>
    </xf>
    <xf numFmtId="2" fontId="69" fillId="0" borderId="0" xfId="0" applyNumberFormat="1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Обычный_BALANCE.WARM.2007YEAR(FACT)" xfId="57"/>
    <cellStyle name="Обычный_JKH.OPEN.INFO.HVS(v3.5)_цены161210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115</xdr:row>
      <xdr:rowOff>114300</xdr:rowOff>
    </xdr:from>
    <xdr:to>
      <xdr:col>1</xdr:col>
      <xdr:colOff>428625</xdr:colOff>
      <xdr:row>115</xdr:row>
      <xdr:rowOff>228600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6994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_OPEN_INFO_PRICE_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  <row r="35">
          <cell r="F35" t="str">
            <v>нет</v>
          </cell>
        </row>
      </sheetData>
      <sheetData sheetId="13">
        <row r="7">
          <cell r="J7" t="str">
            <v>тыс.руб./куб.м/ч/мес</v>
          </cell>
        </row>
        <row r="8">
          <cell r="J8" t="str">
            <v>тыс.руб./Гкал/ч/мес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http://www.pravo.gov66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2"/>
  <sheetViews>
    <sheetView tabSelected="1" zoomScale="82" zoomScaleNormal="82" zoomScalePageLayoutView="0" workbookViewId="0" topLeftCell="I13">
      <selection activeCell="W28" sqref="W28"/>
    </sheetView>
  </sheetViews>
  <sheetFormatPr defaultColWidth="9.00390625" defaultRowHeight="12.75"/>
  <cols>
    <col min="1" max="2" width="6.875" style="0" customWidth="1"/>
    <col min="3" max="3" width="65.625" style="0" customWidth="1"/>
    <col min="4" max="4" width="61.125" style="0" customWidth="1"/>
    <col min="5" max="5" width="33.00390625" style="0" customWidth="1"/>
    <col min="9" max="9" width="12.625" style="0" customWidth="1"/>
    <col min="10" max="10" width="13.875" style="0" bestFit="1" customWidth="1"/>
    <col min="23" max="23" width="22.625" style="0" customWidth="1"/>
    <col min="24" max="24" width="20.00390625" style="0" customWidth="1"/>
  </cols>
  <sheetData>
    <row r="2" spans="2:4" ht="18">
      <c r="B2" s="104" t="s">
        <v>219</v>
      </c>
      <c r="C2" s="104"/>
      <c r="D2" s="104"/>
    </row>
    <row r="3" spans="2:4" ht="18">
      <c r="B3" s="104" t="s">
        <v>190</v>
      </c>
      <c r="C3" s="152"/>
      <c r="D3" s="152"/>
    </row>
    <row r="4" spans="2:4" ht="18">
      <c r="B4" s="104"/>
      <c r="C4" s="104"/>
      <c r="D4" s="104"/>
    </row>
    <row r="5" spans="2:4" ht="18">
      <c r="B5" s="105" t="s">
        <v>173</v>
      </c>
      <c r="C5" s="105"/>
      <c r="D5" s="104"/>
    </row>
    <row r="6" spans="2:4" ht="18">
      <c r="B6" s="104"/>
      <c r="C6" s="104"/>
      <c r="D6" s="104"/>
    </row>
    <row r="7" spans="2:5" ht="28.5">
      <c r="B7" s="108">
        <v>1</v>
      </c>
      <c r="C7" s="109" t="s">
        <v>99</v>
      </c>
      <c r="D7" s="147" t="s">
        <v>182</v>
      </c>
      <c r="E7" s="106"/>
    </row>
    <row r="8" spans="2:5" ht="15">
      <c r="B8" s="108">
        <v>2</v>
      </c>
      <c r="C8" s="109" t="s">
        <v>100</v>
      </c>
      <c r="D8" s="109" t="s">
        <v>101</v>
      </c>
      <c r="E8" s="106"/>
    </row>
    <row r="9" spans="2:6" ht="30">
      <c r="B9" s="108">
        <v>3</v>
      </c>
      <c r="C9" s="270" t="s">
        <v>216</v>
      </c>
      <c r="D9" s="271" t="s">
        <v>217</v>
      </c>
      <c r="E9" s="273"/>
      <c r="F9" s="272"/>
    </row>
    <row r="10" spans="2:5" ht="15">
      <c r="B10" s="108">
        <v>4</v>
      </c>
      <c r="C10" s="109" t="s">
        <v>102</v>
      </c>
      <c r="D10" s="109" t="s">
        <v>103</v>
      </c>
      <c r="E10" s="106"/>
    </row>
    <row r="11" spans="2:5" ht="15">
      <c r="B11" s="108">
        <v>5</v>
      </c>
      <c r="C11" s="109" t="s">
        <v>104</v>
      </c>
      <c r="D11" s="109" t="s">
        <v>103</v>
      </c>
      <c r="E11" s="106"/>
    </row>
    <row r="12" spans="2:5" ht="15">
      <c r="B12" s="108">
        <v>6</v>
      </c>
      <c r="C12" s="109" t="s">
        <v>105</v>
      </c>
      <c r="D12" s="109" t="s">
        <v>106</v>
      </c>
      <c r="E12" s="106"/>
    </row>
    <row r="13" spans="2:5" ht="15">
      <c r="B13" s="108">
        <v>7</v>
      </c>
      <c r="C13" s="109" t="s">
        <v>107</v>
      </c>
      <c r="D13" s="109" t="s">
        <v>108</v>
      </c>
      <c r="E13" s="106"/>
    </row>
    <row r="14" spans="2:6" ht="15">
      <c r="B14" s="108">
        <v>8</v>
      </c>
      <c r="C14" s="109" t="s">
        <v>109</v>
      </c>
      <c r="D14" s="122" t="s">
        <v>135</v>
      </c>
      <c r="E14" s="106"/>
      <c r="F14" t="s">
        <v>183</v>
      </c>
    </row>
    <row r="15" spans="2:5" ht="15">
      <c r="B15" s="108">
        <v>9</v>
      </c>
      <c r="C15" s="109" t="s">
        <v>110</v>
      </c>
      <c r="D15" s="109" t="s">
        <v>111</v>
      </c>
      <c r="E15" s="106"/>
    </row>
    <row r="16" spans="2:5" ht="18">
      <c r="B16" s="108">
        <v>10</v>
      </c>
      <c r="C16" s="109" t="s">
        <v>5</v>
      </c>
      <c r="D16" s="291" t="s">
        <v>185</v>
      </c>
      <c r="E16" s="106"/>
    </row>
    <row r="17" spans="2:5" ht="15">
      <c r="B17" s="108">
        <v>11</v>
      </c>
      <c r="C17" s="109" t="s">
        <v>112</v>
      </c>
      <c r="D17" s="119"/>
      <c r="E17" s="106"/>
    </row>
    <row r="18" spans="2:5" ht="15">
      <c r="B18" s="108"/>
      <c r="C18" s="109" t="s">
        <v>113</v>
      </c>
      <c r="D18" s="120"/>
      <c r="E18" s="106"/>
    </row>
    <row r="19" spans="2:5" ht="15">
      <c r="B19" s="108">
        <v>12</v>
      </c>
      <c r="C19" s="109" t="s">
        <v>114</v>
      </c>
      <c r="D19" s="119"/>
      <c r="E19" s="106"/>
    </row>
    <row r="20" spans="2:5" ht="45.75" customHeight="1">
      <c r="B20" s="108">
        <v>13</v>
      </c>
      <c r="C20" s="109" t="s">
        <v>184</v>
      </c>
      <c r="D20" s="148" t="s">
        <v>209</v>
      </c>
      <c r="E20" s="106"/>
    </row>
    <row r="21" spans="1:5" ht="15">
      <c r="A21" s="107"/>
      <c r="B21" s="110"/>
      <c r="C21" s="110"/>
      <c r="D21" s="106"/>
      <c r="E21" s="106"/>
    </row>
    <row r="22" spans="2:5" ht="15.75">
      <c r="B22" s="111" t="s">
        <v>132</v>
      </c>
      <c r="C22" s="111"/>
      <c r="D22" s="106"/>
      <c r="E22" s="106"/>
    </row>
    <row r="23" spans="2:5" ht="15.75">
      <c r="B23" s="111" t="s">
        <v>174</v>
      </c>
      <c r="C23" s="111"/>
      <c r="D23" s="106"/>
      <c r="E23" s="106"/>
    </row>
    <row r="24" spans="2:5" ht="15">
      <c r="B24" s="106"/>
      <c r="C24" s="106"/>
      <c r="D24" s="106"/>
      <c r="E24" s="106"/>
    </row>
    <row r="25" spans="2:5" ht="15">
      <c r="B25" s="109">
        <v>1</v>
      </c>
      <c r="C25" s="109" t="s">
        <v>115</v>
      </c>
      <c r="D25" s="108" t="s">
        <v>97</v>
      </c>
      <c r="E25" s="106"/>
    </row>
    <row r="26" spans="2:5" ht="15">
      <c r="B26" s="109"/>
      <c r="C26" s="109" t="s">
        <v>116</v>
      </c>
      <c r="D26" s="108"/>
      <c r="E26" s="106"/>
    </row>
    <row r="27" spans="2:5" ht="15">
      <c r="B27" s="109"/>
      <c r="C27" s="109" t="s">
        <v>131</v>
      </c>
      <c r="D27" s="108" t="s">
        <v>140</v>
      </c>
      <c r="E27" s="106"/>
    </row>
    <row r="28" spans="2:5" ht="15">
      <c r="B28" s="109">
        <v>2</v>
      </c>
      <c r="C28" s="109" t="s">
        <v>117</v>
      </c>
      <c r="D28" s="108" t="s">
        <v>140</v>
      </c>
      <c r="E28" s="106"/>
    </row>
    <row r="29" spans="2:5" ht="15">
      <c r="B29" s="109"/>
      <c r="C29" s="109" t="s">
        <v>125</v>
      </c>
      <c r="D29" s="112"/>
      <c r="E29" s="106"/>
    </row>
    <row r="30" spans="2:5" ht="15">
      <c r="B30" s="109">
        <v>3</v>
      </c>
      <c r="C30" s="109" t="s">
        <v>127</v>
      </c>
      <c r="D30" s="108" t="s">
        <v>140</v>
      </c>
      <c r="E30" s="106"/>
    </row>
    <row r="31" spans="2:5" ht="15">
      <c r="B31" s="109"/>
      <c r="C31" s="109" t="s">
        <v>128</v>
      </c>
      <c r="D31" s="112"/>
      <c r="E31" s="106"/>
    </row>
    <row r="32" spans="2:5" ht="15">
      <c r="B32" s="109">
        <v>4</v>
      </c>
      <c r="C32" s="109" t="s">
        <v>118</v>
      </c>
      <c r="D32" s="123" t="s">
        <v>126</v>
      </c>
      <c r="E32" s="106"/>
    </row>
    <row r="33" spans="2:5" ht="15">
      <c r="B33" s="109"/>
      <c r="C33" s="109" t="s">
        <v>129</v>
      </c>
      <c r="D33" s="112"/>
      <c r="E33" s="106"/>
    </row>
    <row r="34" spans="2:5" ht="15">
      <c r="B34" s="109"/>
      <c r="C34" s="109" t="s">
        <v>130</v>
      </c>
      <c r="D34" s="112"/>
      <c r="E34" s="106"/>
    </row>
    <row r="35" spans="2:5" ht="15">
      <c r="B35" s="113"/>
      <c r="C35" s="113"/>
      <c r="D35" s="114"/>
      <c r="E35" s="106"/>
    </row>
    <row r="36" ht="18">
      <c r="B36" s="105" t="s">
        <v>133</v>
      </c>
    </row>
    <row r="37" spans="1:24" ht="18">
      <c r="A37" s="210" t="s">
        <v>186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</row>
    <row r="38" spans="1:24" ht="18">
      <c r="A38" s="145"/>
      <c r="B38" s="145"/>
      <c r="C38" s="145"/>
      <c r="D38" s="145"/>
      <c r="E38" s="265" t="s">
        <v>175</v>
      </c>
      <c r="F38" s="266"/>
      <c r="G38" s="266"/>
      <c r="H38" s="266"/>
      <c r="I38" s="266"/>
      <c r="J38" s="266"/>
      <c r="K38" s="266"/>
      <c r="L38" s="266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2.75">
      <c r="A39" s="84"/>
      <c r="B39" s="84"/>
      <c r="C39" s="84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 ht="12.75">
      <c r="A40" s="211" t="s">
        <v>1</v>
      </c>
      <c r="B40" s="213" t="s">
        <v>56</v>
      </c>
      <c r="C40" s="214"/>
      <c r="D40" s="215"/>
      <c r="E40" s="222" t="s">
        <v>57</v>
      </c>
      <c r="F40" s="225" t="s">
        <v>198</v>
      </c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7" t="s">
        <v>58</v>
      </c>
      <c r="S40" s="228"/>
      <c r="T40" s="227" t="s">
        <v>59</v>
      </c>
      <c r="U40" s="228"/>
      <c r="V40" s="227" t="s">
        <v>60</v>
      </c>
      <c r="W40" s="230" t="s">
        <v>61</v>
      </c>
      <c r="X40" s="233" t="s">
        <v>62</v>
      </c>
    </row>
    <row r="41" spans="1:24" ht="12.75">
      <c r="A41" s="211"/>
      <c r="B41" s="216"/>
      <c r="C41" s="217"/>
      <c r="D41" s="218"/>
      <c r="E41" s="223"/>
      <c r="F41" s="235" t="s">
        <v>63</v>
      </c>
      <c r="G41" s="235"/>
      <c r="H41" s="235"/>
      <c r="I41" s="235" t="s">
        <v>64</v>
      </c>
      <c r="J41" s="235"/>
      <c r="K41" s="235"/>
      <c r="L41" s="235" t="s">
        <v>65</v>
      </c>
      <c r="M41" s="235"/>
      <c r="N41" s="235"/>
      <c r="O41" s="235" t="s">
        <v>66</v>
      </c>
      <c r="P41" s="235"/>
      <c r="Q41" s="235"/>
      <c r="R41" s="228"/>
      <c r="S41" s="228"/>
      <c r="T41" s="228"/>
      <c r="U41" s="228"/>
      <c r="V41" s="228"/>
      <c r="W41" s="231"/>
      <c r="X41" s="233"/>
    </row>
    <row r="42" spans="1:24" ht="12.75">
      <c r="A42" s="211"/>
      <c r="B42" s="216"/>
      <c r="C42" s="217"/>
      <c r="D42" s="218"/>
      <c r="E42" s="223"/>
      <c r="F42" s="236" t="s">
        <v>67</v>
      </c>
      <c r="G42" s="235" t="s">
        <v>68</v>
      </c>
      <c r="H42" s="235"/>
      <c r="I42" s="236" t="s">
        <v>137</v>
      </c>
      <c r="J42" s="235" t="s">
        <v>68</v>
      </c>
      <c r="K42" s="235"/>
      <c r="L42" s="236" t="s">
        <v>138</v>
      </c>
      <c r="M42" s="235" t="s">
        <v>68</v>
      </c>
      <c r="N42" s="235"/>
      <c r="O42" s="236" t="s">
        <v>138</v>
      </c>
      <c r="P42" s="235" t="s">
        <v>68</v>
      </c>
      <c r="Q42" s="235"/>
      <c r="R42" s="228"/>
      <c r="S42" s="228"/>
      <c r="T42" s="228"/>
      <c r="U42" s="228"/>
      <c r="V42" s="228"/>
      <c r="W42" s="231"/>
      <c r="X42" s="233"/>
    </row>
    <row r="43" spans="1:24" ht="108.75" customHeight="1" thickBot="1">
      <c r="A43" s="212"/>
      <c r="B43" s="219"/>
      <c r="C43" s="220"/>
      <c r="D43" s="221"/>
      <c r="E43" s="224"/>
      <c r="F43" s="237"/>
      <c r="G43" s="88" t="s">
        <v>69</v>
      </c>
      <c r="H43" s="88" t="s">
        <v>70</v>
      </c>
      <c r="I43" s="237"/>
      <c r="J43" s="88" t="s">
        <v>69</v>
      </c>
      <c r="K43" s="88" t="s">
        <v>70</v>
      </c>
      <c r="L43" s="237"/>
      <c r="M43" s="88" t="s">
        <v>69</v>
      </c>
      <c r="N43" s="88" t="s">
        <v>70</v>
      </c>
      <c r="O43" s="237"/>
      <c r="P43" s="88" t="s">
        <v>69</v>
      </c>
      <c r="Q43" s="88" t="s">
        <v>70</v>
      </c>
      <c r="R43" s="89" t="s">
        <v>71</v>
      </c>
      <c r="S43" s="89" t="s">
        <v>72</v>
      </c>
      <c r="T43" s="90" t="s">
        <v>73</v>
      </c>
      <c r="U43" s="90" t="s">
        <v>74</v>
      </c>
      <c r="V43" s="229"/>
      <c r="W43" s="232"/>
      <c r="X43" s="234"/>
    </row>
    <row r="44" spans="1:24" ht="13.5" thickTop="1">
      <c r="A44" s="91" t="s">
        <v>75</v>
      </c>
      <c r="B44" s="247" t="s">
        <v>76</v>
      </c>
      <c r="C44" s="247"/>
      <c r="D44" s="247"/>
      <c r="E44" s="91" t="s">
        <v>77</v>
      </c>
      <c r="F44" s="91" t="s">
        <v>78</v>
      </c>
      <c r="G44" s="91" t="s">
        <v>79</v>
      </c>
      <c r="H44" s="91" t="s">
        <v>80</v>
      </c>
      <c r="I44" s="91" t="s">
        <v>81</v>
      </c>
      <c r="J44" s="91" t="s">
        <v>82</v>
      </c>
      <c r="K44" s="91" t="s">
        <v>83</v>
      </c>
      <c r="L44" s="91" t="s">
        <v>84</v>
      </c>
      <c r="M44" s="91" t="s">
        <v>85</v>
      </c>
      <c r="N44" s="91" t="s">
        <v>86</v>
      </c>
      <c r="O44" s="91" t="s">
        <v>87</v>
      </c>
      <c r="P44" s="91" t="s">
        <v>88</v>
      </c>
      <c r="Q44" s="91" t="s">
        <v>89</v>
      </c>
      <c r="R44" s="91" t="s">
        <v>90</v>
      </c>
      <c r="S44" s="91" t="s">
        <v>91</v>
      </c>
      <c r="T44" s="91" t="s">
        <v>92</v>
      </c>
      <c r="U44" s="91" t="s">
        <v>93</v>
      </c>
      <c r="V44" s="91" t="s">
        <v>94</v>
      </c>
      <c r="W44" s="91" t="s">
        <v>95</v>
      </c>
      <c r="X44" s="91" t="s">
        <v>96</v>
      </c>
    </row>
    <row r="45" spans="1:24" ht="12.75">
      <c r="A45" s="92"/>
      <c r="B45" s="93"/>
      <c r="C45" s="93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4"/>
    </row>
    <row r="46" spans="1:24" ht="12.75" customHeight="1">
      <c r="A46" s="238">
        <v>1</v>
      </c>
      <c r="B46" s="241"/>
      <c r="C46" s="242"/>
      <c r="D46" s="243"/>
      <c r="E46" s="95"/>
      <c r="F46" s="96"/>
      <c r="G46" s="96"/>
      <c r="H46" s="96"/>
      <c r="I46" s="149"/>
      <c r="J46" s="150"/>
      <c r="K46" s="150"/>
      <c r="L46" s="149"/>
      <c r="M46" s="150"/>
      <c r="N46" s="150"/>
      <c r="O46" s="149"/>
      <c r="P46" s="96"/>
      <c r="Q46" s="96"/>
      <c r="R46" s="244" t="s">
        <v>176</v>
      </c>
      <c r="S46" s="244" t="s">
        <v>178</v>
      </c>
      <c r="T46" s="244" t="s">
        <v>180</v>
      </c>
      <c r="U46" s="256" t="s">
        <v>192</v>
      </c>
      <c r="V46" s="259" t="s">
        <v>97</v>
      </c>
      <c r="W46" s="248" t="s">
        <v>139</v>
      </c>
      <c r="X46" s="249" t="s">
        <v>191</v>
      </c>
    </row>
    <row r="47" spans="1:24" ht="12.75">
      <c r="A47" s="239"/>
      <c r="B47" s="98"/>
      <c r="C47" s="99"/>
      <c r="D47" s="99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99"/>
      <c r="Q47" s="101"/>
      <c r="R47" s="245"/>
      <c r="S47" s="245"/>
      <c r="T47" s="245"/>
      <c r="U47" s="257"/>
      <c r="V47" s="260"/>
      <c r="W47" s="181"/>
      <c r="X47" s="250"/>
    </row>
    <row r="48" spans="1:24" ht="12.75" customHeight="1">
      <c r="A48" s="239"/>
      <c r="B48" s="252" t="s">
        <v>187</v>
      </c>
      <c r="C48" s="252"/>
      <c r="D48" s="252"/>
      <c r="E48" s="102" t="s">
        <v>188</v>
      </c>
      <c r="F48" s="96"/>
      <c r="G48" s="96"/>
      <c r="H48" s="96"/>
      <c r="I48" s="97">
        <f>736.15*1.18</f>
        <v>868.6569999999999</v>
      </c>
      <c r="J48" s="96"/>
      <c r="K48" s="96"/>
      <c r="L48" s="97">
        <v>868.66</v>
      </c>
      <c r="M48" s="96"/>
      <c r="N48" s="96"/>
      <c r="O48" s="97">
        <v>868.66</v>
      </c>
      <c r="P48" s="96"/>
      <c r="Q48" s="96"/>
      <c r="R48" s="245"/>
      <c r="S48" s="245"/>
      <c r="T48" s="245"/>
      <c r="U48" s="257"/>
      <c r="V48" s="260"/>
      <c r="W48" s="181"/>
      <c r="X48" s="250"/>
    </row>
    <row r="49" spans="1:24" ht="12.75">
      <c r="A49" s="240"/>
      <c r="B49" s="98"/>
      <c r="C49" s="99"/>
      <c r="D49" s="103" t="s">
        <v>98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01"/>
      <c r="R49" s="246"/>
      <c r="S49" s="246"/>
      <c r="T49" s="245"/>
      <c r="U49" s="257"/>
      <c r="V49" s="260"/>
      <c r="W49" s="182"/>
      <c r="X49" s="250"/>
    </row>
    <row r="50" spans="1:24" ht="12.75" customHeight="1">
      <c r="A50" s="253">
        <v>2</v>
      </c>
      <c r="B50" s="241"/>
      <c r="C50" s="242"/>
      <c r="D50" s="243"/>
      <c r="E50" s="95"/>
      <c r="F50" s="96"/>
      <c r="G50" s="96"/>
      <c r="H50" s="96"/>
      <c r="I50" s="149"/>
      <c r="J50" s="150"/>
      <c r="K50" s="150"/>
      <c r="L50" s="149"/>
      <c r="M50" s="150"/>
      <c r="N50" s="150"/>
      <c r="O50" s="149"/>
      <c r="P50" s="96"/>
      <c r="Q50" s="96"/>
      <c r="R50" s="244" t="s">
        <v>177</v>
      </c>
      <c r="S50" s="244" t="s">
        <v>179</v>
      </c>
      <c r="T50" s="245"/>
      <c r="U50" s="257"/>
      <c r="V50" s="260"/>
      <c r="W50" s="181"/>
      <c r="X50" s="250"/>
    </row>
    <row r="51" spans="1:24" ht="12.75">
      <c r="A51" s="254"/>
      <c r="B51" s="98"/>
      <c r="C51" s="9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99"/>
      <c r="Q51" s="101"/>
      <c r="R51" s="245"/>
      <c r="S51" s="245"/>
      <c r="T51" s="245"/>
      <c r="U51" s="257"/>
      <c r="V51" s="260"/>
      <c r="W51" s="182"/>
      <c r="X51" s="250"/>
    </row>
    <row r="52" spans="1:24" ht="12.75" customHeight="1">
      <c r="A52" s="254"/>
      <c r="B52" s="252" t="s">
        <v>187</v>
      </c>
      <c r="C52" s="252"/>
      <c r="D52" s="252"/>
      <c r="E52" s="102" t="s">
        <v>188</v>
      </c>
      <c r="F52" s="96"/>
      <c r="G52" s="96"/>
      <c r="H52" s="96"/>
      <c r="I52" s="97">
        <f>785.65*1.18</f>
        <v>927.0669999999999</v>
      </c>
      <c r="J52" s="96"/>
      <c r="K52" s="96"/>
      <c r="L52" s="97">
        <v>927.07</v>
      </c>
      <c r="M52" s="96"/>
      <c r="N52" s="96"/>
      <c r="O52" s="97">
        <v>927.07</v>
      </c>
      <c r="P52" s="96"/>
      <c r="Q52" s="96"/>
      <c r="R52" s="245"/>
      <c r="S52" s="245"/>
      <c r="T52" s="245"/>
      <c r="U52" s="257"/>
      <c r="V52" s="260"/>
      <c r="W52" s="181"/>
      <c r="X52" s="250"/>
    </row>
    <row r="53" spans="1:24" ht="12.75">
      <c r="A53" s="255"/>
      <c r="B53" s="98"/>
      <c r="C53" s="99"/>
      <c r="D53" s="103" t="s">
        <v>98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01"/>
      <c r="R53" s="246"/>
      <c r="S53" s="246"/>
      <c r="T53" s="246"/>
      <c r="U53" s="258"/>
      <c r="V53" s="261"/>
      <c r="W53" s="183"/>
      <c r="X53" s="251"/>
    </row>
    <row r="55" ht="13.5" thickBot="1"/>
    <row r="56" spans="1:6" ht="33.75" customHeight="1">
      <c r="A56" s="203" t="s">
        <v>0</v>
      </c>
      <c r="B56" s="204"/>
      <c r="C56" s="204"/>
      <c r="D56" s="204"/>
      <c r="E56" s="204"/>
      <c r="F56" s="205"/>
    </row>
    <row r="57" spans="1:6" ht="12.75">
      <c r="A57" s="206" t="s">
        <v>189</v>
      </c>
      <c r="B57" s="207"/>
      <c r="C57" s="207"/>
      <c r="D57" s="207"/>
      <c r="E57" s="207"/>
      <c r="F57" s="208"/>
    </row>
    <row r="58" spans="1:6" ht="22.5" customHeight="1" thickBot="1">
      <c r="A58" s="193" t="s">
        <v>208</v>
      </c>
      <c r="B58" s="194"/>
      <c r="C58" s="194"/>
      <c r="D58" s="194"/>
      <c r="E58" s="194"/>
      <c r="F58" s="195"/>
    </row>
    <row r="59" spans="1:6" ht="13.5" thickBot="1">
      <c r="A59" s="2"/>
      <c r="B59" s="3"/>
      <c r="C59" s="3"/>
      <c r="D59" s="3"/>
      <c r="E59" s="3"/>
      <c r="F59" s="4"/>
    </row>
    <row r="60" spans="1:6" ht="13.5" thickBot="1">
      <c r="A60" s="5"/>
      <c r="B60" s="6"/>
      <c r="C60" s="6"/>
      <c r="D60" s="6"/>
      <c r="E60" s="6"/>
      <c r="F60" s="7"/>
    </row>
    <row r="61" spans="1:6" ht="24" thickBot="1">
      <c r="A61" s="8"/>
      <c r="B61" s="9" t="s">
        <v>1</v>
      </c>
      <c r="C61" s="10" t="s">
        <v>2</v>
      </c>
      <c r="D61" s="10" t="s">
        <v>3</v>
      </c>
      <c r="E61" s="10" t="s">
        <v>4</v>
      </c>
      <c r="F61" s="11"/>
    </row>
    <row r="62" spans="1:6" ht="13.5" thickBot="1">
      <c r="A62" s="8"/>
      <c r="B62" s="12">
        <v>1</v>
      </c>
      <c r="C62" s="12">
        <v>2</v>
      </c>
      <c r="D62" s="12">
        <v>3</v>
      </c>
      <c r="E62" s="12">
        <v>4</v>
      </c>
      <c r="F62" s="11"/>
    </row>
    <row r="63" spans="1:6" ht="43.5" customHeight="1" thickBot="1">
      <c r="A63" s="8"/>
      <c r="B63" s="13">
        <v>1</v>
      </c>
      <c r="C63" s="162" t="s">
        <v>5</v>
      </c>
      <c r="D63" s="14" t="s">
        <v>6</v>
      </c>
      <c r="E63" s="163" t="s">
        <v>185</v>
      </c>
      <c r="F63" s="11"/>
    </row>
    <row r="64" spans="1:6" ht="25.5" customHeight="1" thickBot="1">
      <c r="A64" s="8"/>
      <c r="B64" s="15">
        <v>2</v>
      </c>
      <c r="C64" s="167" t="s">
        <v>7</v>
      </c>
      <c r="D64" s="17" t="s">
        <v>8</v>
      </c>
      <c r="E64" s="164"/>
      <c r="F64" s="11"/>
    </row>
    <row r="65" spans="1:6" ht="33" customHeight="1" thickBot="1">
      <c r="A65" s="8"/>
      <c r="B65" s="15">
        <v>3</v>
      </c>
      <c r="C65" s="167" t="s">
        <v>153</v>
      </c>
      <c r="D65" s="17" t="s">
        <v>8</v>
      </c>
      <c r="E65" s="165">
        <f>E66+E67+E68+E69</f>
        <v>404383.52300000004</v>
      </c>
      <c r="F65" s="11"/>
    </row>
    <row r="66" spans="1:6" ht="33" customHeight="1" thickBot="1">
      <c r="A66" s="8"/>
      <c r="B66" s="19" t="s">
        <v>48</v>
      </c>
      <c r="C66" s="167" t="s">
        <v>153</v>
      </c>
      <c r="D66" s="143"/>
      <c r="E66" s="153">
        <v>227725.384</v>
      </c>
      <c r="F66" s="11"/>
    </row>
    <row r="67" spans="1:6" ht="47.25" customHeight="1" thickBot="1">
      <c r="A67" s="8"/>
      <c r="B67" s="19" t="s">
        <v>49</v>
      </c>
      <c r="C67" s="160" t="s">
        <v>9</v>
      </c>
      <c r="D67" s="17" t="s">
        <v>8</v>
      </c>
      <c r="E67" s="154">
        <v>143600.864</v>
      </c>
      <c r="F67" s="11"/>
    </row>
    <row r="68" spans="1:6" ht="33.75" customHeight="1" thickBot="1">
      <c r="A68" s="8"/>
      <c r="B68" s="19" t="s">
        <v>50</v>
      </c>
      <c r="C68" s="160" t="s">
        <v>154</v>
      </c>
      <c r="D68" s="17" t="s">
        <v>8</v>
      </c>
      <c r="E68" s="154">
        <v>300.994</v>
      </c>
      <c r="F68" s="11"/>
    </row>
    <row r="69" spans="1:6" ht="46.5" customHeight="1" thickBot="1">
      <c r="A69" s="8"/>
      <c r="B69" s="19" t="s">
        <v>51</v>
      </c>
      <c r="C69" s="160" t="s">
        <v>10</v>
      </c>
      <c r="D69" s="17" t="s">
        <v>8</v>
      </c>
      <c r="E69" s="154">
        <v>32756.281</v>
      </c>
      <c r="F69" s="11"/>
    </row>
    <row r="70" spans="1:6" ht="28.5" customHeight="1" thickBot="1">
      <c r="A70" s="8"/>
      <c r="B70" s="20" t="s">
        <v>155</v>
      </c>
      <c r="C70" s="161" t="s">
        <v>11</v>
      </c>
      <c r="D70" s="17" t="s">
        <v>12</v>
      </c>
      <c r="E70" s="155">
        <f>E69/E71</f>
        <v>2.69514151346251</v>
      </c>
      <c r="F70" s="11"/>
    </row>
    <row r="71" spans="1:6" ht="31.5" customHeight="1" thickBot="1">
      <c r="A71" s="8"/>
      <c r="B71" s="20" t="s">
        <v>156</v>
      </c>
      <c r="C71" s="161" t="s">
        <v>13</v>
      </c>
      <c r="D71" s="17" t="s">
        <v>14</v>
      </c>
      <c r="E71" s="156">
        <v>12153.826</v>
      </c>
      <c r="F71" s="11"/>
    </row>
    <row r="72" spans="1:6" ht="24" customHeight="1" thickBot="1">
      <c r="A72" s="8"/>
      <c r="B72" s="19" t="s">
        <v>158</v>
      </c>
      <c r="C72" s="160" t="s">
        <v>141</v>
      </c>
      <c r="D72" s="17" t="s">
        <v>8</v>
      </c>
      <c r="E72" s="157">
        <v>31670.493</v>
      </c>
      <c r="F72" s="11"/>
    </row>
    <row r="73" spans="1:6" ht="24" customHeight="1" thickBot="1">
      <c r="A73" s="8"/>
      <c r="B73" s="19" t="s">
        <v>157</v>
      </c>
      <c r="C73" s="160" t="s">
        <v>142</v>
      </c>
      <c r="D73" s="17" t="s">
        <v>8</v>
      </c>
      <c r="E73" s="157">
        <v>7361.642</v>
      </c>
      <c r="F73" s="11"/>
    </row>
    <row r="74" spans="1:6" ht="36.75" customHeight="1" thickBot="1">
      <c r="A74" s="8"/>
      <c r="B74" s="19" t="s">
        <v>159</v>
      </c>
      <c r="C74" s="160" t="s">
        <v>15</v>
      </c>
      <c r="D74" s="17" t="s">
        <v>8</v>
      </c>
      <c r="E74" s="157">
        <v>3809.235</v>
      </c>
      <c r="F74" s="11"/>
    </row>
    <row r="75" spans="1:6" ht="41.25" customHeight="1" thickBot="1">
      <c r="A75" s="8"/>
      <c r="B75" s="19" t="s">
        <v>160</v>
      </c>
      <c r="C75" s="160" t="s">
        <v>16</v>
      </c>
      <c r="D75" s="17" t="s">
        <v>8</v>
      </c>
      <c r="E75" s="157">
        <v>900.07</v>
      </c>
      <c r="F75" s="11"/>
    </row>
    <row r="76" spans="1:6" ht="27.75" customHeight="1" thickBot="1">
      <c r="A76" s="8"/>
      <c r="B76" s="19" t="s">
        <v>161</v>
      </c>
      <c r="C76" s="160" t="s">
        <v>143</v>
      </c>
      <c r="D76" s="17" t="s">
        <v>8</v>
      </c>
      <c r="E76" s="157">
        <f>E77+E78+E79</f>
        <v>2652.337</v>
      </c>
      <c r="F76" s="11"/>
    </row>
    <row r="77" spans="1:6" ht="27.75" customHeight="1" thickBot="1">
      <c r="A77" s="8"/>
      <c r="B77" s="19" t="s">
        <v>162</v>
      </c>
      <c r="C77" s="160" t="s">
        <v>144</v>
      </c>
      <c r="D77" s="17" t="s">
        <v>8</v>
      </c>
      <c r="E77" s="156">
        <v>384.919</v>
      </c>
      <c r="F77" s="11"/>
    </row>
    <row r="78" spans="1:6" ht="27.75" customHeight="1" thickBot="1">
      <c r="A78" s="8"/>
      <c r="B78" s="19" t="s">
        <v>163</v>
      </c>
      <c r="C78" s="160" t="s">
        <v>145</v>
      </c>
      <c r="D78" s="17" t="s">
        <v>8</v>
      </c>
      <c r="E78" s="156">
        <v>467.418</v>
      </c>
      <c r="F78" s="11"/>
    </row>
    <row r="79" spans="1:6" ht="27.75" customHeight="1" thickBot="1">
      <c r="A79" s="8"/>
      <c r="B79" s="19" t="s">
        <v>193</v>
      </c>
      <c r="C79" s="160" t="s">
        <v>146</v>
      </c>
      <c r="D79" s="17" t="s">
        <v>8</v>
      </c>
      <c r="E79" s="156">
        <v>1800</v>
      </c>
      <c r="F79" s="11"/>
    </row>
    <row r="80" spans="1:6" ht="25.5" customHeight="1" thickBot="1">
      <c r="A80" s="8"/>
      <c r="B80" s="19" t="s">
        <v>194</v>
      </c>
      <c r="C80" s="160" t="s">
        <v>147</v>
      </c>
      <c r="D80" s="17" t="s">
        <v>8</v>
      </c>
      <c r="E80" s="157">
        <f>E81</f>
        <v>7200</v>
      </c>
      <c r="F80" s="11"/>
    </row>
    <row r="81" spans="1:6" ht="25.5" customHeight="1" thickBot="1">
      <c r="A81" s="8"/>
      <c r="B81" s="20" t="s">
        <v>52</v>
      </c>
      <c r="C81" s="168" t="s">
        <v>148</v>
      </c>
      <c r="D81" s="17" t="s">
        <v>8</v>
      </c>
      <c r="E81" s="156">
        <v>7200</v>
      </c>
      <c r="F81" s="11"/>
    </row>
    <row r="82" spans="1:6" ht="30.75" customHeight="1" thickBot="1">
      <c r="A82" s="8"/>
      <c r="B82" s="20" t="s">
        <v>53</v>
      </c>
      <c r="C82" s="168" t="s">
        <v>149</v>
      </c>
      <c r="D82" s="17" t="s">
        <v>8</v>
      </c>
      <c r="E82" s="156">
        <v>0</v>
      </c>
      <c r="F82" s="11"/>
    </row>
    <row r="83" spans="1:6" ht="20.25" customHeight="1" thickBot="1">
      <c r="A83" s="8"/>
      <c r="B83" s="19" t="s">
        <v>195</v>
      </c>
      <c r="C83" s="169" t="s">
        <v>150</v>
      </c>
      <c r="D83" s="17" t="s">
        <v>8</v>
      </c>
      <c r="E83" s="156">
        <v>0</v>
      </c>
      <c r="F83" s="11"/>
    </row>
    <row r="84" spans="1:6" ht="27.75" customHeight="1" thickBot="1">
      <c r="A84" s="8"/>
      <c r="B84" s="20" t="s">
        <v>196</v>
      </c>
      <c r="C84" s="168" t="s">
        <v>151</v>
      </c>
      <c r="D84" s="17" t="s">
        <v>8</v>
      </c>
      <c r="E84" s="154">
        <v>0</v>
      </c>
      <c r="F84" s="11"/>
    </row>
    <row r="85" spans="1:6" ht="28.5" customHeight="1" thickBot="1">
      <c r="A85" s="8"/>
      <c r="B85" s="20" t="s">
        <v>197</v>
      </c>
      <c r="C85" s="168" t="s">
        <v>152</v>
      </c>
      <c r="D85" s="17" t="s">
        <v>8</v>
      </c>
      <c r="E85" s="157">
        <v>765.365</v>
      </c>
      <c r="F85" s="11"/>
    </row>
    <row r="86" spans="1:6" ht="30.75" customHeight="1" thickBot="1">
      <c r="A86" s="8"/>
      <c r="B86" s="19" t="s">
        <v>199</v>
      </c>
      <c r="C86" s="169" t="s">
        <v>200</v>
      </c>
      <c r="D86" s="17" t="s">
        <v>8</v>
      </c>
      <c r="E86" s="157">
        <v>449850.294</v>
      </c>
      <c r="F86" s="11"/>
    </row>
    <row r="87" spans="1:6" ht="47.25" customHeight="1" thickBot="1">
      <c r="A87" s="8"/>
      <c r="B87" s="20" t="s">
        <v>201</v>
      </c>
      <c r="C87" s="168" t="s">
        <v>202</v>
      </c>
      <c r="D87" s="17" t="s">
        <v>8</v>
      </c>
      <c r="E87" s="157">
        <v>946.599</v>
      </c>
      <c r="F87" s="11"/>
    </row>
    <row r="88" spans="1:7" ht="36.75" customHeight="1" thickBot="1">
      <c r="A88" s="146"/>
      <c r="B88" s="151" t="s">
        <v>54</v>
      </c>
      <c r="C88" s="171" t="s">
        <v>181</v>
      </c>
      <c r="D88" s="172" t="s">
        <v>8</v>
      </c>
      <c r="E88" s="173">
        <f>-2057.888</f>
        <v>-2057.888</v>
      </c>
      <c r="F88" s="146"/>
      <c r="G88" s="179"/>
    </row>
    <row r="89" spans="1:7" ht="36.75" customHeight="1" thickBot="1">
      <c r="A89" s="146"/>
      <c r="B89" s="178" t="s">
        <v>55</v>
      </c>
      <c r="C89" s="174" t="s">
        <v>203</v>
      </c>
      <c r="D89" s="177" t="s">
        <v>8</v>
      </c>
      <c r="E89" s="176">
        <v>728.089</v>
      </c>
      <c r="F89" s="146"/>
      <c r="G89" s="179"/>
    </row>
    <row r="90" spans="1:7" ht="36.75" customHeight="1" thickBot="1">
      <c r="A90" s="146"/>
      <c r="B90" s="178" t="s">
        <v>204</v>
      </c>
      <c r="C90" s="174" t="s">
        <v>205</v>
      </c>
      <c r="D90" s="177" t="s">
        <v>8</v>
      </c>
      <c r="E90" s="175">
        <v>383.2</v>
      </c>
      <c r="F90" s="146"/>
      <c r="G90" s="180"/>
    </row>
    <row r="91" spans="1:7" ht="36.75" customHeight="1" thickBot="1">
      <c r="A91" s="146"/>
      <c r="B91" s="178" t="s">
        <v>206</v>
      </c>
      <c r="C91" s="174" t="s">
        <v>207</v>
      </c>
      <c r="D91" s="177" t="s">
        <v>8</v>
      </c>
      <c r="E91" s="175">
        <v>448903.695</v>
      </c>
      <c r="F91" s="146"/>
      <c r="G91" s="180"/>
    </row>
    <row r="92" spans="1:6" ht="18.75" thickBot="1">
      <c r="A92" s="8"/>
      <c r="B92" s="21"/>
      <c r="C92" s="170"/>
      <c r="D92" s="22"/>
      <c r="E92" s="158"/>
      <c r="F92" s="11"/>
    </row>
    <row r="93" spans="1:6" ht="45" customHeight="1" thickBot="1">
      <c r="A93" s="8"/>
      <c r="B93" s="15">
        <v>12</v>
      </c>
      <c r="C93" s="166" t="s">
        <v>18</v>
      </c>
      <c r="D93" s="17" t="s">
        <v>19</v>
      </c>
      <c r="E93" s="156">
        <v>212.849</v>
      </c>
      <c r="F93" s="11"/>
    </row>
    <row r="94" spans="1:6" ht="53.25" customHeight="1" thickBot="1">
      <c r="A94" s="8"/>
      <c r="B94" s="15">
        <v>13</v>
      </c>
      <c r="C94" s="166" t="s">
        <v>211</v>
      </c>
      <c r="D94" s="17" t="s">
        <v>19</v>
      </c>
      <c r="E94" s="156">
        <v>616.364</v>
      </c>
      <c r="F94" s="11"/>
    </row>
    <row r="95" spans="1:6" ht="53.25" customHeight="1" thickBot="1">
      <c r="A95" s="8"/>
      <c r="B95" s="15" t="s">
        <v>212</v>
      </c>
      <c r="C95" s="166" t="s">
        <v>213</v>
      </c>
      <c r="D95" s="17"/>
      <c r="E95" s="156">
        <v>24.082</v>
      </c>
      <c r="F95" s="11"/>
    </row>
    <row r="96" spans="1:6" ht="51" customHeight="1" thickBot="1">
      <c r="A96" s="8"/>
      <c r="B96" s="15">
        <v>15</v>
      </c>
      <c r="C96" s="166" t="s">
        <v>210</v>
      </c>
      <c r="D96" s="17" t="s">
        <v>19</v>
      </c>
      <c r="E96" s="159">
        <v>592.282</v>
      </c>
      <c r="F96" s="11"/>
    </row>
    <row r="97" spans="1:6" ht="19.5" customHeight="1" thickBot="1">
      <c r="A97" s="8"/>
      <c r="B97" s="19" t="s">
        <v>214</v>
      </c>
      <c r="C97" s="169" t="s">
        <v>20</v>
      </c>
      <c r="D97" s="17" t="s">
        <v>19</v>
      </c>
      <c r="E97" s="18">
        <f>E96-E98</f>
        <v>415.759</v>
      </c>
      <c r="F97" s="11"/>
    </row>
    <row r="98" spans="1:6" ht="24" customHeight="1" thickBot="1">
      <c r="A98" s="8"/>
      <c r="B98" s="19" t="s">
        <v>215</v>
      </c>
      <c r="C98" s="169" t="s">
        <v>21</v>
      </c>
      <c r="D98" s="17" t="s">
        <v>19</v>
      </c>
      <c r="E98" s="18">
        <v>176.523</v>
      </c>
      <c r="F98" s="11"/>
    </row>
    <row r="99" spans="1:6" ht="25.5" customHeight="1" thickBot="1">
      <c r="A99" s="8"/>
      <c r="B99" s="15">
        <v>12</v>
      </c>
      <c r="C99" s="16" t="s">
        <v>22</v>
      </c>
      <c r="D99" s="17" t="s">
        <v>23</v>
      </c>
      <c r="E99" s="156">
        <v>3.91</v>
      </c>
      <c r="F99" s="11"/>
    </row>
    <row r="100" spans="1:6" ht="27.75" customHeight="1" thickBot="1">
      <c r="A100" s="8"/>
      <c r="B100" s="15">
        <v>13</v>
      </c>
      <c r="C100" s="16" t="s">
        <v>24</v>
      </c>
      <c r="D100" s="17" t="s">
        <v>25</v>
      </c>
      <c r="E100" s="156">
        <v>0</v>
      </c>
      <c r="F100" s="11"/>
    </row>
    <row r="101" spans="1:6" ht="27.75" customHeight="1" thickBot="1">
      <c r="A101" s="8"/>
      <c r="B101" s="15">
        <v>14</v>
      </c>
      <c r="C101" s="16" t="s">
        <v>26</v>
      </c>
      <c r="D101" s="17" t="s">
        <v>27</v>
      </c>
      <c r="E101" s="156">
        <v>0</v>
      </c>
      <c r="F101" s="11"/>
    </row>
    <row r="102" spans="1:6" ht="28.5" customHeight="1" thickBot="1">
      <c r="A102" s="8"/>
      <c r="B102" s="15">
        <v>15</v>
      </c>
      <c r="C102" s="16" t="s">
        <v>28</v>
      </c>
      <c r="D102" s="17" t="s">
        <v>17</v>
      </c>
      <c r="E102" s="156">
        <v>43</v>
      </c>
      <c r="F102" s="11"/>
    </row>
    <row r="103" spans="1:6" ht="58.5" customHeight="1" thickBot="1">
      <c r="A103" s="8"/>
      <c r="B103" s="15">
        <v>16</v>
      </c>
      <c r="C103" s="16" t="s">
        <v>29</v>
      </c>
      <c r="D103" s="17" t="s">
        <v>30</v>
      </c>
      <c r="E103" s="156" t="s">
        <v>136</v>
      </c>
      <c r="F103" s="11"/>
    </row>
    <row r="104" spans="1:6" ht="18.75" thickBot="1">
      <c r="A104" s="8"/>
      <c r="B104" s="15">
        <v>17</v>
      </c>
      <c r="C104" s="16" t="s">
        <v>31</v>
      </c>
      <c r="D104" s="23" t="s">
        <v>6</v>
      </c>
      <c r="E104" s="269">
        <v>0</v>
      </c>
      <c r="F104" s="11"/>
    </row>
    <row r="105" spans="1:6" ht="12.75">
      <c r="A105" s="8"/>
      <c r="B105" s="25"/>
      <c r="C105" s="2"/>
      <c r="D105" s="26"/>
      <c r="E105" s="25"/>
      <c r="F105" s="11"/>
    </row>
    <row r="106" spans="1:6" ht="12.75">
      <c r="A106" s="8"/>
      <c r="B106" s="27"/>
      <c r="C106" s="184"/>
      <c r="D106" s="184"/>
      <c r="E106" s="184"/>
      <c r="F106" s="11"/>
    </row>
    <row r="107" spans="1:6" ht="13.5" thickBot="1">
      <c r="A107" s="29"/>
      <c r="B107" s="30"/>
      <c r="C107" s="30"/>
      <c r="D107" s="30"/>
      <c r="E107" s="30"/>
      <c r="F107" s="31"/>
    </row>
    <row r="108" ht="15.75">
      <c r="A108" s="1"/>
    </row>
    <row r="109" spans="1:11" ht="12.75">
      <c r="A109" s="209"/>
      <c r="B109" s="209"/>
      <c r="C109" s="209"/>
      <c r="D109" s="32"/>
      <c r="E109" s="32"/>
      <c r="F109" s="4"/>
      <c r="G109" s="4"/>
      <c r="H109" s="33"/>
      <c r="I109" s="4"/>
      <c r="J109" s="4"/>
      <c r="K109" s="4"/>
    </row>
    <row r="110" spans="1:11" ht="13.5" thickBot="1">
      <c r="A110" s="34"/>
      <c r="B110" s="35"/>
      <c r="C110" s="32"/>
      <c r="D110" s="32"/>
      <c r="E110" s="32"/>
      <c r="F110" s="32"/>
      <c r="G110" s="32"/>
      <c r="H110" s="32"/>
      <c r="I110" s="32"/>
      <c r="J110" s="4"/>
      <c r="K110" s="4"/>
    </row>
    <row r="111" spans="1:11" ht="12.75">
      <c r="A111" s="203" t="s">
        <v>34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5"/>
    </row>
    <row r="112" spans="1:11" ht="13.5" thickBot="1">
      <c r="A112" s="193" t="s">
        <v>218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5"/>
    </row>
    <row r="113" spans="1:11" ht="13.5" thickBo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6"/>
    </row>
    <row r="114" spans="1:11" ht="12.7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37"/>
    </row>
    <row r="115" spans="1:11" ht="13.5" thickBot="1">
      <c r="A115" s="38"/>
      <c r="B115" s="3"/>
      <c r="C115" s="3"/>
      <c r="D115" s="3"/>
      <c r="E115" s="3"/>
      <c r="F115" s="3"/>
      <c r="G115" s="3"/>
      <c r="H115" s="3"/>
      <c r="I115" s="3"/>
      <c r="J115" s="3"/>
      <c r="K115" s="39"/>
    </row>
    <row r="116" spans="1:11" ht="69" thickBot="1">
      <c r="A116" s="38"/>
      <c r="B116" s="9" t="s">
        <v>1</v>
      </c>
      <c r="C116" s="10" t="s">
        <v>35</v>
      </c>
      <c r="D116" s="10" t="s">
        <v>36</v>
      </c>
      <c r="E116" s="10" t="s">
        <v>134</v>
      </c>
      <c r="F116" s="10" t="s">
        <v>37</v>
      </c>
      <c r="G116" s="10" t="s">
        <v>38</v>
      </c>
      <c r="H116" s="10" t="s">
        <v>39</v>
      </c>
      <c r="I116" s="10" t="s">
        <v>40</v>
      </c>
      <c r="J116" s="10" t="s">
        <v>41</v>
      </c>
      <c r="K116" s="39"/>
    </row>
    <row r="117" spans="1:11" ht="13.5" thickBot="1">
      <c r="A117" s="38"/>
      <c r="B117" s="12">
        <v>1</v>
      </c>
      <c r="C117" s="12">
        <v>2</v>
      </c>
      <c r="D117" s="12">
        <v>3</v>
      </c>
      <c r="E117" s="12">
        <v>4</v>
      </c>
      <c r="F117" s="12">
        <v>5</v>
      </c>
      <c r="G117" s="12">
        <v>6</v>
      </c>
      <c r="H117" s="12">
        <v>7</v>
      </c>
      <c r="I117" s="12">
        <v>8</v>
      </c>
      <c r="J117" s="12">
        <v>9</v>
      </c>
      <c r="K117" s="39"/>
    </row>
    <row r="118" spans="1:11" ht="22.5" customHeight="1" thickBot="1">
      <c r="A118" s="40"/>
      <c r="B118" s="9">
        <v>1</v>
      </c>
      <c r="C118" s="185" t="s">
        <v>42</v>
      </c>
      <c r="D118" s="186"/>
      <c r="E118" s="186"/>
      <c r="F118" s="186"/>
      <c r="G118" s="186"/>
      <c r="H118" s="187"/>
      <c r="I118" s="41">
        <f>I120+I124+I128+I133</f>
        <v>2282.6800000000003</v>
      </c>
      <c r="J118" s="42">
        <v>100</v>
      </c>
      <c r="K118" s="39"/>
    </row>
    <row r="119" spans="1:11" ht="22.5" customHeight="1" thickBot="1">
      <c r="A119" s="40"/>
      <c r="B119" s="43" t="s">
        <v>119</v>
      </c>
      <c r="C119" s="200" t="s">
        <v>172</v>
      </c>
      <c r="D119" s="201"/>
      <c r="E119" s="201"/>
      <c r="F119" s="201"/>
      <c r="G119" s="201"/>
      <c r="H119" s="202"/>
      <c r="I119" s="44"/>
      <c r="J119" s="44"/>
      <c r="K119" s="39"/>
    </row>
    <row r="120" spans="1:11" ht="13.5" thickBot="1">
      <c r="A120" s="40"/>
      <c r="B120" s="196" t="s">
        <v>120</v>
      </c>
      <c r="C120" s="191" t="s">
        <v>164</v>
      </c>
      <c r="D120" s="45" t="s">
        <v>44</v>
      </c>
      <c r="E120" s="30"/>
      <c r="F120" s="45"/>
      <c r="G120" s="46"/>
      <c r="H120" s="47"/>
      <c r="I120" s="48">
        <f>I121</f>
        <v>351.417</v>
      </c>
      <c r="J120" s="115">
        <f>I120*J118/I118</f>
        <v>15.39493052026565</v>
      </c>
      <c r="K120" s="49"/>
    </row>
    <row r="121" spans="1:11" ht="46.5" thickBot="1">
      <c r="A121" s="40"/>
      <c r="B121" s="197"/>
      <c r="C121" s="199"/>
      <c r="D121" s="191" t="s">
        <v>45</v>
      </c>
      <c r="E121" s="191" t="s">
        <v>165</v>
      </c>
      <c r="F121" s="50" t="s">
        <v>46</v>
      </c>
      <c r="G121" s="24">
        <v>1</v>
      </c>
      <c r="H121" s="24" t="s">
        <v>8</v>
      </c>
      <c r="I121" s="18">
        <v>351.417</v>
      </c>
      <c r="J121" s="116"/>
      <c r="K121" s="49"/>
    </row>
    <row r="122" spans="1:11" ht="13.5" thickBot="1">
      <c r="A122" s="40"/>
      <c r="B122" s="197"/>
      <c r="C122" s="199"/>
      <c r="D122" s="192"/>
      <c r="E122" s="192"/>
      <c r="F122" s="53"/>
      <c r="G122" s="54"/>
      <c r="H122" s="54"/>
      <c r="I122" s="54"/>
      <c r="J122" s="117"/>
      <c r="K122" s="56"/>
    </row>
    <row r="123" spans="1:11" ht="13.5" thickBot="1">
      <c r="A123" s="40"/>
      <c r="B123" s="198"/>
      <c r="C123" s="192"/>
      <c r="D123" s="53"/>
      <c r="E123" s="52"/>
      <c r="F123" s="54"/>
      <c r="G123" s="54"/>
      <c r="H123" s="54"/>
      <c r="I123" s="54"/>
      <c r="J123" s="117"/>
      <c r="K123" s="49"/>
    </row>
    <row r="124" spans="1:11" ht="13.5" thickBot="1">
      <c r="A124" s="57"/>
      <c r="B124" s="196" t="s">
        <v>121</v>
      </c>
      <c r="C124" s="191" t="s">
        <v>166</v>
      </c>
      <c r="D124" s="58" t="s">
        <v>44</v>
      </c>
      <c r="E124" s="59"/>
      <c r="F124" s="58"/>
      <c r="G124" s="60"/>
      <c r="H124" s="60"/>
      <c r="I124" s="61">
        <f>I125</f>
        <v>167.8</v>
      </c>
      <c r="J124" s="118">
        <f>I124*J118/I118</f>
        <v>7.351008463735608</v>
      </c>
      <c r="K124" s="62"/>
    </row>
    <row r="125" spans="1:11" ht="46.5" thickBot="1">
      <c r="A125" s="63"/>
      <c r="B125" s="197"/>
      <c r="C125" s="199"/>
      <c r="D125" s="191" t="s">
        <v>45</v>
      </c>
      <c r="E125" s="191" t="s">
        <v>167</v>
      </c>
      <c r="F125" s="50" t="s">
        <v>46</v>
      </c>
      <c r="G125" s="64">
        <v>1</v>
      </c>
      <c r="H125" s="64" t="s">
        <v>8</v>
      </c>
      <c r="I125" s="65">
        <v>167.8</v>
      </c>
      <c r="J125" s="116"/>
      <c r="K125" s="62"/>
    </row>
    <row r="126" spans="1:11" ht="13.5" thickBot="1">
      <c r="A126" s="63"/>
      <c r="B126" s="197"/>
      <c r="C126" s="199"/>
      <c r="D126" s="192"/>
      <c r="E126" s="192"/>
      <c r="F126" s="53"/>
      <c r="G126" s="54"/>
      <c r="H126" s="54"/>
      <c r="I126" s="54"/>
      <c r="J126" s="117"/>
      <c r="K126" s="66"/>
    </row>
    <row r="127" spans="1:11" ht="13.5" thickBot="1">
      <c r="A127" s="63"/>
      <c r="B127" s="198"/>
      <c r="C127" s="192"/>
      <c r="D127" s="53"/>
      <c r="E127" s="52"/>
      <c r="F127" s="54"/>
      <c r="G127" s="54"/>
      <c r="H127" s="54"/>
      <c r="I127" s="54"/>
      <c r="J127" s="117"/>
      <c r="K127" s="62"/>
    </row>
    <row r="128" spans="1:11" ht="13.5" thickBot="1">
      <c r="A128" s="57"/>
      <c r="B128" s="196" t="s">
        <v>122</v>
      </c>
      <c r="C128" s="191" t="s">
        <v>168</v>
      </c>
      <c r="D128" s="58" t="s">
        <v>44</v>
      </c>
      <c r="E128" s="59"/>
      <c r="F128" s="58"/>
      <c r="G128" s="60"/>
      <c r="H128" s="60"/>
      <c r="I128" s="61">
        <f>I129</f>
        <v>720</v>
      </c>
      <c r="J128" s="118">
        <f>I128*J118/I118</f>
        <v>31.541871834860775</v>
      </c>
      <c r="K128" s="62"/>
    </row>
    <row r="129" spans="1:11" ht="46.5" thickBot="1">
      <c r="A129" s="63"/>
      <c r="B129" s="197"/>
      <c r="C129" s="199"/>
      <c r="D129" s="191" t="s">
        <v>45</v>
      </c>
      <c r="E129" s="191" t="s">
        <v>169</v>
      </c>
      <c r="F129" s="50" t="s">
        <v>46</v>
      </c>
      <c r="G129" s="64">
        <v>1</v>
      </c>
      <c r="H129" s="64" t="s">
        <v>8</v>
      </c>
      <c r="I129" s="65">
        <v>720</v>
      </c>
      <c r="J129" s="51"/>
      <c r="K129" s="62"/>
    </row>
    <row r="130" spans="1:11" ht="13.5" thickBot="1">
      <c r="A130" s="63"/>
      <c r="B130" s="197"/>
      <c r="C130" s="199"/>
      <c r="D130" s="192"/>
      <c r="E130" s="192"/>
      <c r="F130" s="53"/>
      <c r="G130" s="54"/>
      <c r="H130" s="54"/>
      <c r="I130" s="54"/>
      <c r="J130" s="55"/>
      <c r="K130" s="66"/>
    </row>
    <row r="131" spans="1:11" ht="13.5" thickBot="1">
      <c r="A131" s="63"/>
      <c r="B131" s="198"/>
      <c r="C131" s="192"/>
      <c r="D131" s="53"/>
      <c r="E131" s="52"/>
      <c r="F131" s="54"/>
      <c r="G131" s="54"/>
      <c r="H131" s="54"/>
      <c r="I131" s="54"/>
      <c r="J131" s="55"/>
      <c r="K131" s="62"/>
    </row>
    <row r="132" spans="1:11" ht="13.5" thickBot="1">
      <c r="A132" s="40"/>
      <c r="B132" s="67"/>
      <c r="C132" s="69"/>
      <c r="D132" s="68"/>
      <c r="E132" s="68"/>
      <c r="F132" s="68"/>
      <c r="G132" s="70"/>
      <c r="H132" s="70"/>
      <c r="I132" s="71"/>
      <c r="J132" s="72"/>
      <c r="K132" s="56"/>
    </row>
    <row r="133" spans="1:11" ht="45" customHeight="1" thickBot="1">
      <c r="A133" s="40"/>
      <c r="B133" s="73">
        <v>2</v>
      </c>
      <c r="C133" s="185" t="s">
        <v>47</v>
      </c>
      <c r="D133" s="186"/>
      <c r="E133" s="186"/>
      <c r="F133" s="186"/>
      <c r="G133" s="186"/>
      <c r="H133" s="187"/>
      <c r="I133" s="48">
        <f>I135</f>
        <v>1043.463</v>
      </c>
      <c r="J133" s="51">
        <f>I133*100/I118</f>
        <v>45.71218918113796</v>
      </c>
      <c r="K133" s="39"/>
    </row>
    <row r="134" spans="1:11" ht="22.5" customHeight="1" thickBot="1">
      <c r="A134" s="40"/>
      <c r="B134" s="43" t="s">
        <v>123</v>
      </c>
      <c r="C134" s="188" t="s">
        <v>43</v>
      </c>
      <c r="D134" s="189"/>
      <c r="E134" s="189"/>
      <c r="F134" s="189"/>
      <c r="G134" s="189"/>
      <c r="H134" s="190"/>
      <c r="I134" s="47"/>
      <c r="J134" s="47"/>
      <c r="K134" s="39"/>
    </row>
    <row r="135" spans="1:11" ht="13.5" thickBot="1">
      <c r="A135" s="40"/>
      <c r="B135" s="196" t="s">
        <v>124</v>
      </c>
      <c r="C135" s="191" t="s">
        <v>170</v>
      </c>
      <c r="D135" s="45" t="s">
        <v>44</v>
      </c>
      <c r="E135" s="30"/>
      <c r="F135" s="45"/>
      <c r="G135" s="46"/>
      <c r="H135" s="47"/>
      <c r="I135" s="48">
        <f>I136</f>
        <v>1043.463</v>
      </c>
      <c r="J135" s="144"/>
      <c r="K135" s="49"/>
    </row>
    <row r="136" spans="1:11" ht="46.5" thickBot="1">
      <c r="A136" s="40"/>
      <c r="B136" s="197"/>
      <c r="C136" s="199"/>
      <c r="D136" s="191" t="s">
        <v>45</v>
      </c>
      <c r="E136" s="191" t="s">
        <v>171</v>
      </c>
      <c r="F136" s="50" t="s">
        <v>46</v>
      </c>
      <c r="G136" s="24">
        <v>2</v>
      </c>
      <c r="H136" s="24" t="s">
        <v>8</v>
      </c>
      <c r="I136" s="18">
        <v>1043.463</v>
      </c>
      <c r="J136" s="51"/>
      <c r="K136" s="49"/>
    </row>
    <row r="137" spans="1:11" ht="13.5" thickBot="1">
      <c r="A137" s="40"/>
      <c r="B137" s="197"/>
      <c r="C137" s="199"/>
      <c r="D137" s="192"/>
      <c r="E137" s="192"/>
      <c r="F137" s="53"/>
      <c r="G137" s="54"/>
      <c r="H137" s="54"/>
      <c r="I137" s="54"/>
      <c r="J137" s="55"/>
      <c r="K137" s="56"/>
    </row>
    <row r="138" spans="1:11" ht="13.5" thickBot="1">
      <c r="A138" s="40"/>
      <c r="B138" s="198"/>
      <c r="C138" s="192"/>
      <c r="D138" s="53"/>
      <c r="E138" s="52"/>
      <c r="F138" s="54"/>
      <c r="G138" s="54"/>
      <c r="H138" s="54"/>
      <c r="I138" s="54"/>
      <c r="J138" s="55"/>
      <c r="K138" s="49"/>
    </row>
    <row r="139" spans="1:11" ht="13.5" thickBot="1">
      <c r="A139" s="74"/>
      <c r="B139" s="75"/>
      <c r="C139" s="77"/>
      <c r="D139" s="76"/>
      <c r="E139" s="76"/>
      <c r="F139" s="76"/>
      <c r="G139" s="78"/>
      <c r="H139" s="78"/>
      <c r="I139" s="79"/>
      <c r="J139" s="80"/>
      <c r="K139" s="56"/>
    </row>
    <row r="140" spans="1:11" ht="12.75">
      <c r="A140" s="81"/>
      <c r="B140" s="28"/>
      <c r="C140" s="28"/>
      <c r="D140" s="28"/>
      <c r="E140" s="28"/>
      <c r="F140" s="28"/>
      <c r="G140" s="28"/>
      <c r="H140" s="28"/>
      <c r="I140" s="28"/>
      <c r="J140" s="28"/>
      <c r="K140" s="56"/>
    </row>
    <row r="141" spans="1:11" ht="12.75">
      <c r="A141" s="81"/>
      <c r="B141" s="27" t="s">
        <v>32</v>
      </c>
      <c r="C141" s="184" t="s">
        <v>33</v>
      </c>
      <c r="D141" s="184"/>
      <c r="E141" s="184"/>
      <c r="F141" s="184"/>
      <c r="G141" s="82"/>
      <c r="H141" s="82"/>
      <c r="I141" s="82"/>
      <c r="J141" s="82"/>
      <c r="K141" s="83"/>
    </row>
    <row r="142" spans="1:11" ht="12.75">
      <c r="A142" s="81"/>
      <c r="B142" s="274"/>
      <c r="C142" s="274"/>
      <c r="D142" s="274"/>
      <c r="E142" s="274"/>
      <c r="F142" s="274"/>
      <c r="G142" s="274"/>
      <c r="H142" s="274"/>
      <c r="I142" s="274"/>
      <c r="J142" s="274"/>
      <c r="K142" s="56"/>
    </row>
    <row r="143" spans="1:17" ht="15.75">
      <c r="A143" s="275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1:17" ht="15.75">
      <c r="A144" s="180"/>
      <c r="B144" s="180"/>
      <c r="C144" s="276"/>
      <c r="D144" s="276"/>
      <c r="E144" s="277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1:17" ht="15.75">
      <c r="A145" s="180"/>
      <c r="B145" s="180"/>
      <c r="C145" s="276"/>
      <c r="D145" s="276"/>
      <c r="E145" s="277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1:17" ht="15">
      <c r="A146" s="180"/>
      <c r="B146" s="180"/>
      <c r="C146" s="114"/>
      <c r="D146" s="11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1:17" ht="18">
      <c r="A147" s="180"/>
      <c r="B147" s="180"/>
      <c r="C147" s="278"/>
      <c r="D147" s="278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1:17" ht="12.7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1:17" ht="12.75">
      <c r="A149" s="180"/>
      <c r="B149" s="107"/>
      <c r="C149" s="107"/>
      <c r="D149" s="107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1:17" ht="12.75">
      <c r="A150" s="180"/>
      <c r="B150" s="107"/>
      <c r="C150" s="107"/>
      <c r="D150" s="107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1:17" ht="12.75">
      <c r="A151" s="180"/>
      <c r="B151" s="107"/>
      <c r="C151" s="107"/>
      <c r="D151" s="107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1:17" ht="12.75">
      <c r="A152" s="180"/>
      <c r="B152" s="107"/>
      <c r="C152" s="107"/>
      <c r="D152" s="107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1:17" ht="12.75">
      <c r="A153" s="180"/>
      <c r="B153" s="107"/>
      <c r="C153" s="107"/>
      <c r="D153" s="107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1:17" ht="12.75">
      <c r="A154" s="180"/>
      <c r="B154" s="107"/>
      <c r="C154" s="107"/>
      <c r="D154" s="107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1:17" ht="12.75">
      <c r="A155" s="180"/>
      <c r="B155" s="107"/>
      <c r="C155" s="107"/>
      <c r="D155" s="107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1:17" ht="12.75">
      <c r="A156" s="180"/>
      <c r="B156" s="107"/>
      <c r="C156" s="107"/>
      <c r="D156" s="107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1:17" ht="12.75">
      <c r="A157" s="180"/>
      <c r="B157" s="107"/>
      <c r="C157" s="107"/>
      <c r="D157" s="279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1:17" ht="12.75">
      <c r="A158" s="180"/>
      <c r="B158" s="107"/>
      <c r="C158" s="107"/>
      <c r="D158" s="107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1:17" ht="12.75">
      <c r="A159" s="180"/>
      <c r="B159" s="107"/>
      <c r="C159" s="107"/>
      <c r="D159" s="107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1:17" ht="12.75">
      <c r="A160" s="180"/>
      <c r="B160" s="107"/>
      <c r="C160" s="107"/>
      <c r="D160" s="107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1:17" ht="12.75">
      <c r="A161" s="180"/>
      <c r="B161" s="107"/>
      <c r="C161" s="107"/>
      <c r="D161" s="107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1:17" ht="12.75">
      <c r="A162" s="180"/>
      <c r="B162" s="107"/>
      <c r="C162" s="107"/>
      <c r="D162" s="107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1:17" ht="12.75">
      <c r="A163" s="180"/>
      <c r="B163" s="107"/>
      <c r="C163" s="107"/>
      <c r="D163" s="107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1:17" ht="15.75">
      <c r="A164" s="180"/>
      <c r="B164" s="180"/>
      <c r="C164" s="276"/>
      <c r="D164" s="276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1:17" ht="15.75">
      <c r="A165" s="180"/>
      <c r="B165" s="180"/>
      <c r="C165" s="276"/>
      <c r="D165" s="276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1:17" ht="12.7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1:17" ht="12.75">
      <c r="A167" s="180"/>
      <c r="B167" s="107"/>
      <c r="C167" s="280"/>
      <c r="D167" s="107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1:17" ht="12.75">
      <c r="A168" s="180"/>
      <c r="B168" s="107"/>
      <c r="C168" s="280"/>
      <c r="D168" s="107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1:17" ht="12.75">
      <c r="A169" s="180"/>
      <c r="B169" s="107"/>
      <c r="C169" s="280"/>
      <c r="D169" s="107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1:17" ht="12.75">
      <c r="A170" s="180"/>
      <c r="B170" s="107"/>
      <c r="C170" s="280"/>
      <c r="D170" s="107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1:17" ht="12.75">
      <c r="A171" s="180"/>
      <c r="B171" s="107"/>
      <c r="C171" s="280"/>
      <c r="D171" s="107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1:17" ht="15.75">
      <c r="A172" s="180"/>
      <c r="B172" s="107"/>
      <c r="C172" s="280"/>
      <c r="D172" s="281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1:17" ht="15.75">
      <c r="A173" s="180"/>
      <c r="B173" s="107"/>
      <c r="C173" s="280"/>
      <c r="D173" s="281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1:17" ht="12.75">
      <c r="A174" s="180"/>
      <c r="B174" s="107"/>
      <c r="C174" s="280"/>
      <c r="D174" s="107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1:17" ht="12.75">
      <c r="A175" s="180"/>
      <c r="B175" s="107"/>
      <c r="C175" s="282"/>
      <c r="D175" s="107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1:17" ht="12.75">
      <c r="A176" s="180"/>
      <c r="B176" s="107"/>
      <c r="C176" s="280"/>
      <c r="D176" s="107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1:17" ht="12.75">
      <c r="A177" s="180"/>
      <c r="B177" s="107"/>
      <c r="C177" s="280"/>
      <c r="D177" s="283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1:17" ht="12.7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1:17" ht="15">
      <c r="A179" s="180"/>
      <c r="B179" s="180"/>
      <c r="C179" s="121"/>
      <c r="D179" s="28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1:17" ht="12.7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1:17" ht="15.75">
      <c r="A181" s="180"/>
      <c r="B181" s="180"/>
      <c r="C181" s="275"/>
      <c r="D181" s="285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1:17" ht="15.75">
      <c r="A182" s="180"/>
      <c r="B182" s="180"/>
      <c r="C182" s="286"/>
      <c r="D182" s="287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1:17" ht="15.75">
      <c r="A183" s="180"/>
      <c r="B183" s="180"/>
      <c r="C183" s="286"/>
      <c r="D183" s="288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1:17" ht="15.75">
      <c r="A184" s="180"/>
      <c r="B184" s="180"/>
      <c r="C184" s="286"/>
      <c r="D184" s="289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1:17" ht="15.75">
      <c r="A185" s="180"/>
      <c r="B185" s="180"/>
      <c r="C185" s="286"/>
      <c r="D185" s="289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1:17" ht="15.75">
      <c r="A186" s="180"/>
      <c r="B186" s="180"/>
      <c r="C186" s="286"/>
      <c r="D186" s="289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1:17" ht="15.75">
      <c r="A187" s="180"/>
      <c r="B187" s="180"/>
      <c r="C187" s="286"/>
      <c r="D187" s="289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1:17" ht="15.75">
      <c r="A188" s="180"/>
      <c r="B188" s="180"/>
      <c r="C188" s="286"/>
      <c r="D188" s="289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1:17" ht="15.75">
      <c r="A189" s="180"/>
      <c r="B189" s="180"/>
      <c r="C189" s="286"/>
      <c r="D189" s="288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1:17" ht="15.75">
      <c r="A190" s="180"/>
      <c r="B190" s="180"/>
      <c r="C190" s="286"/>
      <c r="D190" s="289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1:17" ht="15.75">
      <c r="A191" s="180"/>
      <c r="B191" s="180"/>
      <c r="C191" s="286"/>
      <c r="D191" s="289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1:17" ht="15.75">
      <c r="A192" s="180"/>
      <c r="B192" s="180"/>
      <c r="C192" s="286"/>
      <c r="D192" s="288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1:17" ht="15.75">
      <c r="A193" s="180"/>
      <c r="B193" s="180"/>
      <c r="C193" s="286"/>
      <c r="D193" s="289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1:17" ht="15.75">
      <c r="A194" s="180"/>
      <c r="B194" s="180"/>
      <c r="C194" s="286"/>
      <c r="D194" s="289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1:17" ht="15.75">
      <c r="A195" s="180"/>
      <c r="B195" s="180"/>
      <c r="C195" s="286"/>
      <c r="D195" s="289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1:17" ht="15.75">
      <c r="A196" s="180"/>
      <c r="B196" s="180"/>
      <c r="C196" s="286"/>
      <c r="D196" s="289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1:17" ht="15.75">
      <c r="A197" s="180"/>
      <c r="B197" s="180"/>
      <c r="C197" s="286"/>
      <c r="D197" s="289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1:17" ht="15.75">
      <c r="A198" s="180"/>
      <c r="B198" s="180"/>
      <c r="C198" s="286"/>
      <c r="D198" s="289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1:17" ht="15.75">
      <c r="A199" s="180"/>
      <c r="B199" s="180"/>
      <c r="C199" s="286"/>
      <c r="D199" s="289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1:17" ht="15.75">
      <c r="A200" s="180"/>
      <c r="B200" s="180"/>
      <c r="C200" s="286"/>
      <c r="D200" s="29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1:17" ht="15.75">
      <c r="A201" s="180"/>
      <c r="B201" s="180"/>
      <c r="C201" s="286"/>
      <c r="D201" s="29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1:17" ht="12.75">
      <c r="A202" s="180"/>
      <c r="B202" s="180"/>
      <c r="C202" s="180"/>
      <c r="D202" s="180"/>
      <c r="E202" s="180"/>
      <c r="F202" s="180"/>
      <c r="G202" s="127"/>
      <c r="H202" s="134"/>
      <c r="I202" s="135"/>
      <c r="J202" s="138"/>
      <c r="K202" s="138"/>
      <c r="L202" s="138"/>
      <c r="M202" s="136"/>
      <c r="N202" s="136"/>
      <c r="O202" s="139"/>
      <c r="P202" s="136"/>
      <c r="Q202" s="137"/>
    </row>
    <row r="203" spans="1:17" ht="12.75">
      <c r="A203" s="180"/>
      <c r="B203" s="180"/>
      <c r="C203" s="180"/>
      <c r="D203" s="180"/>
      <c r="E203" s="180"/>
      <c r="F203" s="180"/>
      <c r="G203" s="127"/>
      <c r="H203" s="124"/>
      <c r="I203" s="264"/>
      <c r="J203" s="264"/>
      <c r="K203" s="264"/>
      <c r="L203" s="264"/>
      <c r="M203" s="264"/>
      <c r="N203" s="264"/>
      <c r="O203" s="133"/>
      <c r="P203" s="124"/>
      <c r="Q203" s="126"/>
    </row>
    <row r="204" spans="1:17" ht="12.75">
      <c r="A204" s="180"/>
      <c r="B204" s="180"/>
      <c r="C204" s="180"/>
      <c r="D204" s="180"/>
      <c r="E204" s="180"/>
      <c r="F204" s="180"/>
      <c r="G204" s="127"/>
      <c r="H204" s="128"/>
      <c r="I204" s="268"/>
      <c r="J204" s="268"/>
      <c r="K204" s="268"/>
      <c r="L204" s="268"/>
      <c r="M204" s="268"/>
      <c r="N204" s="268"/>
      <c r="O204" s="130"/>
      <c r="P204" s="130"/>
      <c r="Q204" s="126"/>
    </row>
    <row r="205" spans="7:17" ht="12.75">
      <c r="G205" s="127"/>
      <c r="H205" s="262"/>
      <c r="I205" s="263"/>
      <c r="J205" s="131"/>
      <c r="K205" s="132"/>
      <c r="L205" s="131"/>
      <c r="M205" s="130"/>
      <c r="N205" s="130"/>
      <c r="O205" s="133"/>
      <c r="P205" s="133"/>
      <c r="Q205" s="130"/>
    </row>
    <row r="206" spans="7:17" ht="12.75">
      <c r="G206" s="127"/>
      <c r="H206" s="262"/>
      <c r="I206" s="263"/>
      <c r="J206" s="263"/>
      <c r="K206" s="263"/>
      <c r="L206" s="129"/>
      <c r="M206" s="125"/>
      <c r="N206" s="125"/>
      <c r="O206" s="134"/>
      <c r="P206" s="124"/>
      <c r="Q206" s="130"/>
    </row>
    <row r="207" spans="7:17" ht="12.75">
      <c r="G207" s="127"/>
      <c r="H207" s="262"/>
      <c r="I207" s="263"/>
      <c r="J207" s="263"/>
      <c r="K207" s="263"/>
      <c r="L207" s="135"/>
      <c r="M207" s="136"/>
      <c r="N207" s="136"/>
      <c r="O207" s="136"/>
      <c r="P207" s="136"/>
      <c r="Q207" s="137"/>
    </row>
    <row r="208" spans="7:17" ht="12.75">
      <c r="G208" s="127"/>
      <c r="H208" s="262"/>
      <c r="I208" s="263"/>
      <c r="J208" s="135"/>
      <c r="K208" s="138"/>
      <c r="L208" s="136"/>
      <c r="M208" s="136"/>
      <c r="N208" s="136"/>
      <c r="O208" s="136"/>
      <c r="P208" s="136"/>
      <c r="Q208" s="130"/>
    </row>
    <row r="209" spans="7:17" ht="12.75">
      <c r="G209" s="140"/>
      <c r="H209" s="134"/>
      <c r="I209" s="135"/>
      <c r="J209" s="138"/>
      <c r="K209" s="138"/>
      <c r="L209" s="138"/>
      <c r="M209" s="136"/>
      <c r="N209" s="136"/>
      <c r="O209" s="139"/>
      <c r="P209" s="136"/>
      <c r="Q209" s="137"/>
    </row>
    <row r="210" spans="7:17" ht="12.75"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7"/>
    </row>
    <row r="211" spans="7:17" ht="12.75">
      <c r="G211" s="130"/>
      <c r="H211" s="141"/>
      <c r="I211" s="267"/>
      <c r="J211" s="267"/>
      <c r="K211" s="267"/>
      <c r="L211" s="267"/>
      <c r="M211" s="142"/>
      <c r="N211" s="142"/>
      <c r="O211" s="142"/>
      <c r="P211" s="142"/>
      <c r="Q211" s="142"/>
    </row>
    <row r="212" spans="7:17" ht="12.75"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7"/>
    </row>
  </sheetData>
  <sheetProtection/>
  <mergeCells count="77">
    <mergeCell ref="E38:L38"/>
    <mergeCell ref="I211:L211"/>
    <mergeCell ref="I203:N203"/>
    <mergeCell ref="I204:N204"/>
    <mergeCell ref="H205:H208"/>
    <mergeCell ref="I205:I208"/>
    <mergeCell ref="J206:J207"/>
    <mergeCell ref="K206:K207"/>
    <mergeCell ref="V46:V53"/>
    <mergeCell ref="A111:K111"/>
    <mergeCell ref="W46:W47"/>
    <mergeCell ref="X46:X53"/>
    <mergeCell ref="B48:D48"/>
    <mergeCell ref="A50:A53"/>
    <mergeCell ref="B50:D50"/>
    <mergeCell ref="R50:R53"/>
    <mergeCell ref="S50:S53"/>
    <mergeCell ref="B52:D52"/>
    <mergeCell ref="T46:T53"/>
    <mergeCell ref="U46:U53"/>
    <mergeCell ref="A46:A49"/>
    <mergeCell ref="B46:D46"/>
    <mergeCell ref="R46:R49"/>
    <mergeCell ref="S46:S49"/>
    <mergeCell ref="M42:N42"/>
    <mergeCell ref="O42:O43"/>
    <mergeCell ref="P42:Q42"/>
    <mergeCell ref="B44:D44"/>
    <mergeCell ref="F41:H41"/>
    <mergeCell ref="I41:K41"/>
    <mergeCell ref="L41:N41"/>
    <mergeCell ref="O41:Q41"/>
    <mergeCell ref="F42:F43"/>
    <mergeCell ref="G42:H42"/>
    <mergeCell ref="I42:I43"/>
    <mergeCell ref="J42:K42"/>
    <mergeCell ref="L42:L43"/>
    <mergeCell ref="A37:X37"/>
    <mergeCell ref="A40:A43"/>
    <mergeCell ref="B40:D43"/>
    <mergeCell ref="E40:E43"/>
    <mergeCell ref="F40:Q40"/>
    <mergeCell ref="R40:S42"/>
    <mergeCell ref="T40:U42"/>
    <mergeCell ref="V40:V43"/>
    <mergeCell ref="W40:W43"/>
    <mergeCell ref="X40:X43"/>
    <mergeCell ref="C119:H119"/>
    <mergeCell ref="B120:B123"/>
    <mergeCell ref="C120:C123"/>
    <mergeCell ref="D121:D122"/>
    <mergeCell ref="E121:E122"/>
    <mergeCell ref="A56:F56"/>
    <mergeCell ref="A57:F57"/>
    <mergeCell ref="A58:F58"/>
    <mergeCell ref="C106:E106"/>
    <mergeCell ref="A109:C109"/>
    <mergeCell ref="B135:B138"/>
    <mergeCell ref="C135:C138"/>
    <mergeCell ref="D136:D137"/>
    <mergeCell ref="E136:E137"/>
    <mergeCell ref="B124:B127"/>
    <mergeCell ref="C124:C127"/>
    <mergeCell ref="D125:D126"/>
    <mergeCell ref="E125:E126"/>
    <mergeCell ref="B128:B131"/>
    <mergeCell ref="C128:C131"/>
    <mergeCell ref="W48:W49"/>
    <mergeCell ref="W50:W51"/>
    <mergeCell ref="W52:W53"/>
    <mergeCell ref="C141:F141"/>
    <mergeCell ref="C133:H133"/>
    <mergeCell ref="C134:H134"/>
    <mergeCell ref="D129:D130"/>
    <mergeCell ref="E129:E130"/>
    <mergeCell ref="A112:K112"/>
    <mergeCell ref="C118:H11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U46:X46 W48 W50 W52">
      <formula1>900</formula1>
    </dataValidation>
    <dataValidation type="decimal" allowBlank="1" showErrorMessage="1" errorTitle="Ошибка" error="Допускается ввод только неотрицательных чисел!" sqref="F48:Q48 F46:Q46 F52:Q52 F50:Q50">
      <formula1>0</formula1>
      <formula2>9.99999999999999E+23</formula2>
    </dataValidation>
  </dataValidations>
  <hyperlinks>
    <hyperlink ref="D14" r:id="rId1" display="TalashmanovAV@stw.ru"/>
    <hyperlink ref="W46" r:id="rId2" display="WWW.pravo.gov66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2014-01-16T01:55:56Z</dcterms:created>
  <dcterms:modified xsi:type="dcterms:W3CDTF">2016-05-12T05:02:25Z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