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7350" tabRatio="813" firstSheet="5" activeTab="14"/>
  </bookViews>
  <sheets>
    <sheet name="СТЗ" sheetId="1" r:id="rId1"/>
    <sheet name="АЧР СТЗ" sheetId="2" r:id="rId2"/>
    <sheet name="График СТЗ" sheetId="3" r:id="rId3"/>
    <sheet name="Агат" sheetId="4" r:id="rId4"/>
    <sheet name="АЧР Агат" sheetId="5" r:id="rId5"/>
    <sheet name="График Агат" sheetId="6" r:id="rId6"/>
    <sheet name="Северская" sheetId="7" r:id="rId7"/>
    <sheet name="АЧР Северская" sheetId="8" r:id="rId8"/>
    <sheet name="График Северская" sheetId="9" r:id="rId9"/>
    <sheet name="ГПП-4" sheetId="10" r:id="rId10"/>
    <sheet name="АЧР ГПП-4" sheetId="11" r:id="rId11"/>
    <sheet name="График ГПП-4" sheetId="12" r:id="rId12"/>
    <sheet name="АЧР ЦРП" sheetId="13" r:id="rId13"/>
    <sheet name="Турбокомпр.1" sheetId="14" r:id="rId14"/>
    <sheet name="Турбокомпр.2" sheetId="15" r:id="rId15"/>
  </sheets>
  <definedNames>
    <definedName name="_xlnm.Print_Area" localSheetId="3">'Агат'!$A$1:$T$85</definedName>
    <definedName name="_xlnm.Print_Area" localSheetId="6">'Северская'!$A$1:$T$89</definedName>
    <definedName name="_xlnm.Print_Area" localSheetId="0">'СТЗ'!$A$1:$T$87</definedName>
  </definedNames>
  <calcPr fullCalcOnLoad="1"/>
</workbook>
</file>

<file path=xl/sharedStrings.xml><?xml version="1.0" encoding="utf-8"?>
<sst xmlns="http://schemas.openxmlformats.org/spreadsheetml/2006/main" count="1468" uniqueCount="580">
  <si>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</si>
  <si>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</si>
  <si>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</si>
  <si>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</si>
  <si>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</si>
  <si>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</si>
  <si>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</si>
  <si>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</si>
  <si>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</si>
  <si>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</si>
  <si>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</si>
  <si>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r>
      <t>Δ</t>
    </r>
    <r>
      <rPr>
        <sz val="10"/>
        <rFont val="Times New Roman"/>
        <family val="1"/>
      </rPr>
      <t>Рхх</t>
    </r>
  </si>
  <si>
    <t>№  1</t>
  </si>
  <si>
    <t>6 кВ / 1С</t>
  </si>
  <si>
    <r>
      <t>Δ</t>
    </r>
    <r>
      <rPr>
        <sz val="10"/>
        <rFont val="Times New Roman"/>
        <family val="1"/>
      </rPr>
      <t>Qхх</t>
    </r>
  </si>
  <si>
    <t>6 кВ / 3С</t>
  </si>
  <si>
    <t>МВА</t>
  </si>
  <si>
    <t>РПН</t>
  </si>
  <si>
    <t>№  2</t>
  </si>
  <si>
    <t>6 кВ / 2С</t>
  </si>
  <si>
    <t>6 кВ / 4С</t>
  </si>
  <si>
    <t xml:space="preserve">№  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</si>
  <si>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</si>
  <si>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</si>
  <si>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</si>
  <si>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</si>
  <si>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М/зал № 1 ф.1</t>
  </si>
  <si>
    <t>М/зал № 2 ф.1</t>
  </si>
  <si>
    <t>М/зал № 3</t>
  </si>
  <si>
    <t>яч.32</t>
  </si>
  <si>
    <t>М/зал № 7 ф.1</t>
  </si>
  <si>
    <t>ТЭСЦ-3 ф.1</t>
  </si>
  <si>
    <t>яч.37</t>
  </si>
  <si>
    <t>Маяк ф.1</t>
  </si>
  <si>
    <t>яч.30</t>
  </si>
  <si>
    <t>яч.35</t>
  </si>
  <si>
    <t>ЖБИ - 1</t>
  </si>
  <si>
    <t>яч.26</t>
  </si>
  <si>
    <t>ГЗС ф.1</t>
  </si>
  <si>
    <t>яч.33</t>
  </si>
  <si>
    <t>Бл. Очистных</t>
  </si>
  <si>
    <t>яч.34</t>
  </si>
  <si>
    <t>ТСН № 1</t>
  </si>
  <si>
    <t>яч.41</t>
  </si>
  <si>
    <t>ТП - 7</t>
  </si>
  <si>
    <t>яч.36</t>
  </si>
  <si>
    <t>М/зал № 1 ф.2</t>
  </si>
  <si>
    <t>М/зал № 2 ф.2</t>
  </si>
  <si>
    <t>М/зал № 7 ф.2</t>
  </si>
  <si>
    <t>ТЭСЦ-3 ф.2</t>
  </si>
  <si>
    <t>яч.13</t>
  </si>
  <si>
    <t>Маяк ф.2</t>
  </si>
  <si>
    <t>яч.14</t>
  </si>
  <si>
    <t>яч.1</t>
  </si>
  <si>
    <t>ЖБИ - 2</t>
  </si>
  <si>
    <t>яч.12</t>
  </si>
  <si>
    <t>ГЗС ф.2</t>
  </si>
  <si>
    <t>яч.15</t>
  </si>
  <si>
    <t>Склад оборудования</t>
  </si>
  <si>
    <t>яч.7</t>
  </si>
  <si>
    <t>ТСН № 2</t>
  </si>
  <si>
    <t>яч.5</t>
  </si>
  <si>
    <t>Ст. копер</t>
  </si>
  <si>
    <t>яч.8</t>
  </si>
  <si>
    <t>яч.75</t>
  </si>
  <si>
    <t>Пархоз ф.1</t>
  </si>
  <si>
    <t>яч.78</t>
  </si>
  <si>
    <t>М/зал №14 ф.1</t>
  </si>
  <si>
    <t>яч.82</t>
  </si>
  <si>
    <t>ЦТНП ф.1</t>
  </si>
  <si>
    <t>яч.77</t>
  </si>
  <si>
    <t>Т/к №1 ф.1</t>
  </si>
  <si>
    <t>яч.68</t>
  </si>
  <si>
    <t>Автогараж ф.1</t>
  </si>
  <si>
    <t>яч.72</t>
  </si>
  <si>
    <t>Пиастрелла ф.1</t>
  </si>
  <si>
    <t>яч.70</t>
  </si>
  <si>
    <t>Ремстрой ф.2</t>
  </si>
  <si>
    <t>яч.51</t>
  </si>
  <si>
    <t>Пархоз ф.2</t>
  </si>
  <si>
    <t>яч.44</t>
  </si>
  <si>
    <t>М/зал №14 ф.2</t>
  </si>
  <si>
    <t>яч.43</t>
  </si>
  <si>
    <t>ЦТНП ф.2</t>
  </si>
  <si>
    <t>яч.49</t>
  </si>
  <si>
    <t>Т/к №1 ф.2</t>
  </si>
  <si>
    <t>яч.52</t>
  </si>
  <si>
    <t>Автогараж ф.2</t>
  </si>
  <si>
    <t>яч.48</t>
  </si>
  <si>
    <t>Пиастрелла ф.2</t>
  </si>
  <si>
    <t>яч.54</t>
  </si>
  <si>
    <t>Мрамор</t>
  </si>
  <si>
    <t>яч.53</t>
  </si>
  <si>
    <t>ДРСУ</t>
  </si>
  <si>
    <t>яч.55</t>
  </si>
  <si>
    <t>Нагрузка СК, МВАр</t>
  </si>
  <si>
    <t>Батарея СК, МВАр</t>
  </si>
  <si>
    <t>№ 2</t>
  </si>
  <si>
    <t>Напряжение на шинах</t>
  </si>
  <si>
    <r>
      <t xml:space="preserve">Cos </t>
    </r>
    <r>
      <rPr>
        <b/>
        <sz val="12"/>
        <rFont val="Symbol"/>
        <family val="1"/>
      </rPr>
      <t>j</t>
    </r>
  </si>
  <si>
    <t>№</t>
  </si>
  <si>
    <t>Переменные потери в трансформаторах,                                              МВА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</si>
  <si>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</t>
    </r>
  </si>
  <si>
    <t>+ j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</si>
  <si>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 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</si>
  <si>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</si>
  <si>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</si>
  <si>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</si>
  <si>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</si>
  <si>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Symbol"/>
        <family val="1"/>
      </rPr>
      <t>S</t>
    </r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</si>
  <si>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</si>
  <si>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</si>
  <si>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6  кВ</t>
  </si>
  <si>
    <t>КРУ - 1 ф.1</t>
  </si>
  <si>
    <t>КРУ - 2 ф.1</t>
  </si>
  <si>
    <t>яч.24</t>
  </si>
  <si>
    <t>КРУ - 3 ф.1</t>
  </si>
  <si>
    <t>КРУ - 4 ф.1</t>
  </si>
  <si>
    <t>яч.21</t>
  </si>
  <si>
    <t>НФСт ф.1</t>
  </si>
  <si>
    <t>яч.25</t>
  </si>
  <si>
    <t>Т/к № 2 ф.1</t>
  </si>
  <si>
    <t>П.ст 102 ф.1</t>
  </si>
  <si>
    <t>яч.23</t>
  </si>
  <si>
    <t>П/ст № 3</t>
  </si>
  <si>
    <t>яч.19</t>
  </si>
  <si>
    <t>ЦЗЛ ф.1</t>
  </si>
  <si>
    <t>яч.27-1</t>
  </si>
  <si>
    <t>КП - 3 ф. 1</t>
  </si>
  <si>
    <t>яч.34-2</t>
  </si>
  <si>
    <t>МНЛЗ АТ-1 ф.Тр.№1</t>
  </si>
  <si>
    <t>яч.15-2</t>
  </si>
  <si>
    <t>яч.17-1</t>
  </si>
  <si>
    <t>Уст-ка перемеш-я</t>
  </si>
  <si>
    <t>яч.17-2</t>
  </si>
  <si>
    <t>МНЛЗ АТ-2 ф.Тр.№1</t>
  </si>
  <si>
    <t>яч.17-3</t>
  </si>
  <si>
    <t>яч.29</t>
  </si>
  <si>
    <t>КРУ - 1 ф.2</t>
  </si>
  <si>
    <t>яч.6</t>
  </si>
  <si>
    <t>КРУ - 2 ф.2</t>
  </si>
  <si>
    <t>КРУ - 3 ф.2</t>
  </si>
  <si>
    <t>яч.4</t>
  </si>
  <si>
    <t>КРУ - 4 ф.2</t>
  </si>
  <si>
    <t>НФСт ф.2</t>
  </si>
  <si>
    <t>Т/к № 2 ф.2</t>
  </si>
  <si>
    <t>яч.9</t>
  </si>
  <si>
    <t>П.ст 102 ф.2</t>
  </si>
  <si>
    <t>П/ст Парокотельная</t>
  </si>
  <si>
    <t>яч.10</t>
  </si>
  <si>
    <t>ТСН-2  ГПП-4</t>
  </si>
  <si>
    <t>яч.12-1</t>
  </si>
  <si>
    <t>ЦЗЛ ф.2</t>
  </si>
  <si>
    <t>яч.12-2</t>
  </si>
  <si>
    <t>КП - 3 ф. 2</t>
  </si>
  <si>
    <t>яч.14-2</t>
  </si>
  <si>
    <t>МНЛЗ АТ-1 ф.Тр.№2</t>
  </si>
  <si>
    <t>яч.13-2</t>
  </si>
  <si>
    <t>яч.13-1</t>
  </si>
  <si>
    <t>МНЛЗ АТ-2 ф.Тр.№2</t>
  </si>
  <si>
    <t>яч.18-2</t>
  </si>
  <si>
    <t>яч.3</t>
  </si>
  <si>
    <t>яч.14-3</t>
  </si>
  <si>
    <t>№1</t>
  </si>
  <si>
    <t>№2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</si>
  <si>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</si>
  <si>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10 кВ</t>
  </si>
  <si>
    <t>10  кВ</t>
  </si>
  <si>
    <t>АКОС</t>
  </si>
  <si>
    <t>ФКУ - 3</t>
  </si>
  <si>
    <t>ФКУ - 4</t>
  </si>
  <si>
    <t>яч.1А</t>
  </si>
  <si>
    <t>ТСН -1</t>
  </si>
  <si>
    <t>№ 1</t>
  </si>
  <si>
    <t>1С / 2С</t>
  </si>
  <si>
    <t>Uк, %</t>
  </si>
  <si>
    <t>ΔPкз, МВт</t>
  </si>
  <si>
    <t>Т-1</t>
  </si>
  <si>
    <t>Т-2</t>
  </si>
  <si>
    <t>яч.28</t>
  </si>
  <si>
    <t>яч.16</t>
  </si>
  <si>
    <t>4  час</t>
  </si>
  <si>
    <t>10  час</t>
  </si>
  <si>
    <t>яч.39</t>
  </si>
  <si>
    <t>яч.76</t>
  </si>
  <si>
    <t>яч.56</t>
  </si>
  <si>
    <t>Итого 6кВ</t>
  </si>
  <si>
    <t>№ 1 1С</t>
  </si>
  <si>
    <t>№ 2 2С</t>
  </si>
  <si>
    <t>№ 2 4С</t>
  </si>
  <si>
    <t>1С / 3С</t>
  </si>
  <si>
    <t>яч.2</t>
  </si>
  <si>
    <t>Итого</t>
  </si>
  <si>
    <t>1С</t>
  </si>
  <si>
    <t>2С</t>
  </si>
  <si>
    <t>№ 1 3С</t>
  </si>
  <si>
    <t>2С / 4С</t>
  </si>
  <si>
    <t>Итого 1С</t>
  </si>
  <si>
    <t>Итого 2С</t>
  </si>
  <si>
    <t>Итого 3С</t>
  </si>
  <si>
    <t>Итого 4С</t>
  </si>
  <si>
    <t>яч.42</t>
  </si>
  <si>
    <t>яч.18</t>
  </si>
  <si>
    <t>яч.58</t>
  </si>
  <si>
    <t>яч.73</t>
  </si>
  <si>
    <t>ЦРВ ф.1</t>
  </si>
  <si>
    <t>ЦРВ ф.2</t>
  </si>
  <si>
    <t>220 кВ</t>
  </si>
  <si>
    <t xml:space="preserve">35кВ </t>
  </si>
  <si>
    <t>ДСП</t>
  </si>
  <si>
    <t>ДГР</t>
  </si>
  <si>
    <t>ТРГ + ФКУ № 2</t>
  </si>
  <si>
    <t>ФКУ № 3</t>
  </si>
  <si>
    <t>ФКУ № 4</t>
  </si>
  <si>
    <t>35 кВ</t>
  </si>
  <si>
    <t>По ЛЭП и фидерам 220, 110, 35, 10, 6 кВ (с разбивкой по напряжению)</t>
  </si>
  <si>
    <t>Напряжение        на шинах</t>
  </si>
  <si>
    <t>12  час</t>
  </si>
  <si>
    <t>23  час</t>
  </si>
  <si>
    <t>Насосная ДСП ф.1</t>
  </si>
  <si>
    <t>яч.15-1</t>
  </si>
  <si>
    <t>КТП ЦРМОиП</t>
  </si>
  <si>
    <t>яч.18-1</t>
  </si>
  <si>
    <t>Ременникова</t>
  </si>
  <si>
    <t>Хасанова</t>
  </si>
  <si>
    <t>Ермакова</t>
  </si>
  <si>
    <t>Золотова</t>
  </si>
  <si>
    <t>Кузьмина</t>
  </si>
  <si>
    <t>ф.1 ДСК</t>
  </si>
  <si>
    <t>Слободчикова</t>
  </si>
  <si>
    <t xml:space="preserve">  Главный энергетик завода                                                                                                                                 В.С.Широков</t>
  </si>
  <si>
    <t xml:space="preserve"> Главный энергетик завода                                                                                                                                 В.С.Широков</t>
  </si>
  <si>
    <t>ΔРхх</t>
  </si>
  <si>
    <t>ΔQхх</t>
  </si>
  <si>
    <t>Cos j</t>
  </si>
  <si>
    <t>Δ Рпер + Δ jQпер</t>
  </si>
  <si>
    <t>S№T1</t>
  </si>
  <si>
    <t>S№T2</t>
  </si>
  <si>
    <t>S№T3</t>
  </si>
  <si>
    <t>S№T4</t>
  </si>
  <si>
    <t>SS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</si>
  <si>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ГПП-4 КОМПЛЕКС</t>
    </r>
    <r>
      <rPr>
        <sz val="10"/>
        <rFont val="Times New Roman"/>
        <family val="1"/>
      </rPr>
      <t xml:space="preserve">                          Дата   </t>
    </r>
    <r>
      <rPr>
        <b/>
        <sz val="14"/>
        <rFont val="Times New Roman"/>
        <family val="1"/>
      </rPr>
      <t>20.06.2012г.</t>
    </r>
  </si>
  <si>
    <r>
      <t xml:space="preserve">                  Форма № 3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СЕВЕРСКАЯ</t>
    </r>
    <r>
      <rPr>
        <sz val="10"/>
        <rFont val="Times New Roman"/>
        <family val="1"/>
      </rPr>
      <t xml:space="preserve">                             Дата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20.06.2012г</t>
    </r>
  </si>
  <si>
    <r>
      <t xml:space="preserve">Форма № 3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АГАТ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20.06.2012г.</t>
    </r>
  </si>
  <si>
    <r>
      <t xml:space="preserve">             Форма № 2             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СТЗ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20.06.2012г.</t>
    </r>
  </si>
  <si>
    <t>Таблица  АЧР и ЧАПВ, установленных на ПС Агат</t>
  </si>
  <si>
    <t>Дата 20.06.2012г.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</si>
  <si>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</si>
  <si>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</si>
  <si>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</si>
  <si>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</si>
  <si>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</si>
  <si>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</si>
  <si>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</si>
  <si>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</si>
  <si>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</si>
  <si>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</si>
  <si>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10 ч.</t>
  </si>
  <si>
    <t>12 ч.</t>
  </si>
  <si>
    <t>23 ч.</t>
  </si>
  <si>
    <t>Агат</t>
  </si>
  <si>
    <t>В-6 кВ</t>
  </si>
  <si>
    <t xml:space="preserve">ОАО "Северский </t>
  </si>
  <si>
    <t>КРУ-1 ф. №1</t>
  </si>
  <si>
    <t>трубный завод"</t>
  </si>
  <si>
    <t>КРУ-2 ф. №1</t>
  </si>
  <si>
    <t>КРУ-3 ф. №1</t>
  </si>
  <si>
    <t>КРУ-4 ф. №1</t>
  </si>
  <si>
    <t>КРУ-1 ф. №2</t>
  </si>
  <si>
    <t>КРУ-2 ф. №2</t>
  </si>
  <si>
    <t>КРУ-3 ф. №2</t>
  </si>
  <si>
    <t>КРУ-4 ф. №2</t>
  </si>
  <si>
    <t>п/ст №3</t>
  </si>
  <si>
    <t>АТ-1 ф. Тр.№1</t>
  </si>
  <si>
    <t>АТ-1 ф. Тр.№2</t>
  </si>
  <si>
    <t>Уст-ка перем-я</t>
  </si>
  <si>
    <t>Таблица  АЧР и ЧАПВ, установленных на ПС ГПП-4 Комплекс</t>
  </si>
  <si>
    <r>
      <t xml:space="preserve">ГПП-4 Комплекс  </t>
    </r>
    <r>
      <rPr>
        <sz val="10"/>
        <rFont val="Times New Roman"/>
        <family val="1"/>
      </rPr>
      <t xml:space="preserve"> </t>
    </r>
  </si>
  <si>
    <t>В-10 кВ</t>
  </si>
  <si>
    <t>ОАО "Северский</t>
  </si>
  <si>
    <t>ф. АКОС</t>
  </si>
  <si>
    <t xml:space="preserve"> трубный завод"</t>
  </si>
  <si>
    <t>Таблица  АЧР и ЧАПВ, установленных на ПС Северская</t>
  </si>
  <si>
    <t xml:space="preserve">Северская </t>
  </si>
  <si>
    <t>ф.1 Маш. Зал №1</t>
  </si>
  <si>
    <t>трубный  завод"</t>
  </si>
  <si>
    <t>ф.2 Маш. Зал №1</t>
  </si>
  <si>
    <t>ф.1 Маш. Зал №2</t>
  </si>
  <si>
    <t>ф.2 Маш. Зал №2</t>
  </si>
  <si>
    <t>ф. Маш. Зал №3</t>
  </si>
  <si>
    <t>ф.1 Маш. Зал №7</t>
  </si>
  <si>
    <t>ф.2 Маш. Зал №7</t>
  </si>
  <si>
    <t>ф.1 Маш. Зал №14</t>
  </si>
  <si>
    <t>ф.2 Маш. Зал №14</t>
  </si>
  <si>
    <t>ф.2 ТЭСЦ-3</t>
  </si>
  <si>
    <t>ф.1 п/ст Автогараж</t>
  </si>
  <si>
    <t>ф.2 п/ст Автогараж</t>
  </si>
  <si>
    <t>ф.1 п/ст ЖБИ</t>
  </si>
  <si>
    <t>ф.2 п/ст ЖБИ</t>
  </si>
  <si>
    <t>ф.1 Пиастрелла</t>
  </si>
  <si>
    <t>ф.2 Пиастрелла</t>
  </si>
  <si>
    <t>ф.1 п/ст ГЗС</t>
  </si>
  <si>
    <t>ф.2 п/ст ГЗС</t>
  </si>
  <si>
    <t>ф.1 п/ст ЦНТП</t>
  </si>
  <si>
    <t>ф.2 п/ст ЦНТП</t>
  </si>
  <si>
    <t>ф. Склад оборудования</t>
  </si>
  <si>
    <t>ф. Ст. Копер</t>
  </si>
  <si>
    <t>ф. ТП Блок очистных</t>
  </si>
  <si>
    <t>ф. Строймеханизация</t>
  </si>
  <si>
    <t>ф. Ремстрой</t>
  </si>
  <si>
    <t>ф. Мрамор</t>
  </si>
  <si>
    <t>ф. ДРСУ</t>
  </si>
  <si>
    <t xml:space="preserve">          Таблица  АЧР и ЧАПВ, установленных на СТЗ-220</t>
  </si>
  <si>
    <t>СТЗ-220/35 кВ</t>
  </si>
  <si>
    <t>В-35 кВ</t>
  </si>
  <si>
    <t>49,1</t>
  </si>
  <si>
    <t xml:space="preserve">          Таблица  АЧР и ЧАПВ, установленных на ЦРП-6 кВ</t>
  </si>
  <si>
    <t>ЦРП-6 кВ</t>
  </si>
  <si>
    <t>от ПС Полевская</t>
  </si>
  <si>
    <t>ф.2 п/ст Прокатная</t>
  </si>
  <si>
    <t>по ф.СТЗ-11 и ф.СТЗ-24</t>
  </si>
  <si>
    <t xml:space="preserve">ф.1. п/ст ГГС </t>
  </si>
  <si>
    <t xml:space="preserve">Т №2 1000кВА стан 3 </t>
  </si>
  <si>
    <t>Резерв-яч.4,7,8,10,13,14</t>
  </si>
  <si>
    <t>Резерв-яч.15,23,26,27,29</t>
  </si>
  <si>
    <t>Таблица  АЧР и ЧАПВ, установленных на ПС Турбокомпрессорная-1</t>
  </si>
  <si>
    <t>Турбокомпрессорная-1</t>
  </si>
  <si>
    <t xml:space="preserve">от ПС Северская </t>
  </si>
  <si>
    <t xml:space="preserve">Двигатель 1    </t>
  </si>
  <si>
    <t>по ф.1 и ф.2 -</t>
  </si>
  <si>
    <t xml:space="preserve">Двигатель 2  </t>
  </si>
  <si>
    <t xml:space="preserve">Турбокомпрессорная №1 </t>
  </si>
  <si>
    <t xml:space="preserve">Двигатель 3    </t>
  </si>
  <si>
    <t xml:space="preserve">Двигатель 4  </t>
  </si>
  <si>
    <t xml:space="preserve">ф. 1 Склад обор.  </t>
  </si>
  <si>
    <t xml:space="preserve">ф. 2 Склад обор.  </t>
  </si>
  <si>
    <t>Таблица  АЧР и ЧАПВ, установленных на ПС Турбокомпрессорная-2</t>
  </si>
  <si>
    <t>Турбокомпрессорная-2</t>
  </si>
  <si>
    <t>от ПС Агат по ф.1 и ф.2</t>
  </si>
  <si>
    <t xml:space="preserve">Двигатель 1   </t>
  </si>
  <si>
    <t xml:space="preserve">Турбокомпрессорная №2 </t>
  </si>
  <si>
    <t xml:space="preserve">Двигатель 2   </t>
  </si>
  <si>
    <t xml:space="preserve">Двигатель 3  </t>
  </si>
  <si>
    <t xml:space="preserve">График временного отключения потребления (МВт) </t>
  </si>
  <si>
    <t xml:space="preserve">    ПС СТЗ           20.06.2012г.</t>
  </si>
  <si>
    <t>Час замера</t>
  </si>
  <si>
    <t>3 очередь</t>
  </si>
  <si>
    <t>РУ-35 кВ</t>
  </si>
  <si>
    <t>Время реализации графика 07 мин.</t>
  </si>
  <si>
    <t>Главный энергетик                                                       В.С. Широков</t>
  </si>
  <si>
    <t>ПС Северская (ГПП-2)                20.06.2012г.</t>
  </si>
  <si>
    <t>6 очередь</t>
  </si>
  <si>
    <t>РУ-6 кВ</t>
  </si>
  <si>
    <t>ПС ТЭСЦ-3 ГПП-2</t>
  </si>
  <si>
    <t>ПС Автогараж</t>
  </si>
  <si>
    <t>ПС База ОРСа (новая)</t>
  </si>
  <si>
    <t>ПС ДОК</t>
  </si>
  <si>
    <t>ПС Цементная</t>
  </si>
  <si>
    <t>ПС Литейная</t>
  </si>
  <si>
    <t>яч.7 ТП Склад оборуд.</t>
  </si>
  <si>
    <t>яч.12 ф.2 ЖБИ</t>
  </si>
  <si>
    <t>яч.26 ф.1 ЖБИ</t>
  </si>
  <si>
    <t>яч.51 Ремстрой</t>
  </si>
  <si>
    <t>яч.55 ДРСУ</t>
  </si>
  <si>
    <t>яч.54 Пиастрелла</t>
  </si>
  <si>
    <t>яч.15   1ГЗС</t>
  </si>
  <si>
    <t>яч.33    2ГЗС</t>
  </si>
  <si>
    <t>яч.32   Машзал-3</t>
  </si>
  <si>
    <t>яч.9 ф.2 Машзал-1</t>
  </si>
  <si>
    <t>яч.25 ф.1 Машзал-1</t>
  </si>
  <si>
    <t>яч.4 ф.1 Машзал-2</t>
  </si>
  <si>
    <t>яч.42 ф.1 Машзал-2</t>
  </si>
  <si>
    <t>яч.18 ф.2 Машзал-7</t>
  </si>
  <si>
    <t>яч.29 ф.1 Машзал-7</t>
  </si>
  <si>
    <t>яч.43 ф.2 Машзал-14</t>
  </si>
  <si>
    <t>яч.82 ф.1 Машзал-14</t>
  </si>
  <si>
    <t>яч.53 Мрамор</t>
  </si>
  <si>
    <t>яч.75    Строй-механизация</t>
  </si>
  <si>
    <t>яч.77 КТП-1</t>
  </si>
  <si>
    <t>яч.57 2ЦРВ</t>
  </si>
  <si>
    <t>яч.73 1ЦРВ</t>
  </si>
  <si>
    <t>яч.3             КТП-32</t>
  </si>
  <si>
    <t>яч.14           КТП-31</t>
  </si>
  <si>
    <t>яч.5 Молоко-завод</t>
  </si>
  <si>
    <t>яч.6 Пивзавод</t>
  </si>
  <si>
    <t>яч.3 Картоф. хранил.</t>
  </si>
  <si>
    <t>яч.4 Картоф. хранил.</t>
  </si>
  <si>
    <t>яч.11 1ТП База ОРСа</t>
  </si>
  <si>
    <t>яч.12 2ТП База ОРСа</t>
  </si>
  <si>
    <t>яч.2 Шл.  отвал</t>
  </si>
  <si>
    <t>яч.1 Хлебо-завод</t>
  </si>
  <si>
    <t>яч.2 Октябр.   поселок</t>
  </si>
  <si>
    <t>ФЛЦ</t>
  </si>
  <si>
    <t>Время реализации графика 27 мин.</t>
  </si>
  <si>
    <t>15 мин.</t>
  </si>
  <si>
    <t>20 мин.</t>
  </si>
  <si>
    <t>34 мин.</t>
  </si>
  <si>
    <t>46 мин.</t>
  </si>
  <si>
    <t>18 мин.</t>
  </si>
  <si>
    <t>Главный энергетик</t>
  </si>
  <si>
    <t>В.С. Широков</t>
  </si>
  <si>
    <t xml:space="preserve">    ПС Комплекс    20.06.2012г.</t>
  </si>
  <si>
    <t>РУ-10 кВ</t>
  </si>
  <si>
    <t>яч.7 АКОС</t>
  </si>
  <si>
    <t>Время реализации графика 14 мин.</t>
  </si>
  <si>
    <t>Главный энергетик                                                  В.С. Широков</t>
  </si>
  <si>
    <t>ПС Агат                 20.06.2012г.</t>
  </si>
  <si>
    <t xml:space="preserve">ПС-102 с РУ-6 кВ ПС Агат </t>
  </si>
  <si>
    <t>до 20 мин. Включительно</t>
  </si>
  <si>
    <t>яч.4 ф.2 КРУ-3</t>
  </si>
  <si>
    <t>яч.5 ф.2 КРУ-4</t>
  </si>
  <si>
    <t>яч.6 ф.2 КРУ-1</t>
  </si>
  <si>
    <t>яч.8  ф.2 КРУ-2</t>
  </si>
  <si>
    <t>яч.21 ф.1 КРУ-4</t>
  </si>
  <si>
    <t>яч.24 ф.1 КРУ-2</t>
  </si>
  <si>
    <t>яч.30 ф.1 КРУ-3</t>
  </si>
  <si>
    <t>яч.32 ф.1 КРУ-1</t>
  </si>
  <si>
    <t>яч.13-2 ф.Т2 АТ-1</t>
  </si>
  <si>
    <t>яч.14-3 КТПТК</t>
  </si>
  <si>
    <t>яч.17-2 Установка перемешивания</t>
  </si>
  <si>
    <t>яч.7 СУМ-7</t>
  </si>
  <si>
    <t>яч.8 АТП-10</t>
  </si>
  <si>
    <t>Комплекс</t>
  </si>
  <si>
    <t>Северская</t>
  </si>
  <si>
    <t>Время реализации графика 19 мин.</t>
  </si>
  <si>
    <t>Время реализации графика 11 мин.</t>
  </si>
  <si>
    <t>Главный энергетик                                                                                                         В.С. Широков</t>
  </si>
  <si>
    <t>ф.1 БОС - ДСП</t>
  </si>
  <si>
    <t>ф.2 БОС - ДСП</t>
  </si>
  <si>
    <t xml:space="preserve"> ф.1 Строймеханизация</t>
  </si>
  <si>
    <t>ф.2 ДСК</t>
  </si>
  <si>
    <t>1.752</t>
  </si>
  <si>
    <t>0.594</t>
  </si>
  <si>
    <t>0.702</t>
  </si>
  <si>
    <t>0.927</t>
  </si>
  <si>
    <t>0.432</t>
  </si>
  <si>
    <t>0.765</t>
  </si>
  <si>
    <t>0.513</t>
  </si>
  <si>
    <t>0.684</t>
  </si>
  <si>
    <t>1.776</t>
  </si>
  <si>
    <t>0..204</t>
  </si>
  <si>
    <t>0.510</t>
  </si>
  <si>
    <t>0.948</t>
  </si>
  <si>
    <t>0.714</t>
  </si>
  <si>
    <t>0.420</t>
  </si>
  <si>
    <t>0.495</t>
  </si>
  <si>
    <t>0.630</t>
  </si>
  <si>
    <t>0.576</t>
  </si>
  <si>
    <t>0.696</t>
  </si>
  <si>
    <t>0.951</t>
  </si>
  <si>
    <t>0.747</t>
  </si>
  <si>
    <t>0.522</t>
  </si>
  <si>
    <t>1.680</t>
  </si>
  <si>
    <t>0.942</t>
  </si>
  <si>
    <t>0.729</t>
  </si>
  <si>
    <t>0.315</t>
  </si>
  <si>
    <t>0.450</t>
  </si>
  <si>
    <t>1.770</t>
  </si>
  <si>
    <t>0.366</t>
  </si>
  <si>
    <t>0.600</t>
  </si>
  <si>
    <t>0.918</t>
  </si>
  <si>
    <t>0.711</t>
  </si>
  <si>
    <t>0.426</t>
  </si>
  <si>
    <t>0.486</t>
  </si>
  <si>
    <t>0.297</t>
  </si>
  <si>
    <t>0.333</t>
  </si>
  <si>
    <t>0.846</t>
  </si>
  <si>
    <t>0.066</t>
  </si>
  <si>
    <t>0.396</t>
  </si>
  <si>
    <t>0.441</t>
  </si>
  <si>
    <t>0.405</t>
  </si>
  <si>
    <t>0.261</t>
  </si>
  <si>
    <t>0.324</t>
  </si>
  <si>
    <t>0.360</t>
  </si>
  <si>
    <t>0.078</t>
  </si>
  <si>
    <t>0.390</t>
  </si>
  <si>
    <t>0.921</t>
  </si>
  <si>
    <t>0.249</t>
  </si>
  <si>
    <t>0.438</t>
  </si>
  <si>
    <t>0.621</t>
  </si>
  <si>
    <t>0.288</t>
  </si>
  <si>
    <t>0.354</t>
  </si>
  <si>
    <t>0.060</t>
  </si>
  <si>
    <t>0.264</t>
  </si>
  <si>
    <t>0.243</t>
  </si>
  <si>
    <t>0.540</t>
  </si>
  <si>
    <t>0.270</t>
  </si>
  <si>
    <t>0.138</t>
  </si>
  <si>
    <t>0.282</t>
  </si>
  <si>
    <t>0.999</t>
  </si>
  <si>
    <t>0.267</t>
  </si>
  <si>
    <t>0.570</t>
  </si>
  <si>
    <t>0.120</t>
  </si>
  <si>
    <t>0.306</t>
  </si>
  <si>
    <t>0.582</t>
  </si>
  <si>
    <t>0.114</t>
  </si>
  <si>
    <t>0.372</t>
  </si>
  <si>
    <t>1.023</t>
  </si>
  <si>
    <t>0.558</t>
  </si>
  <si>
    <t>0.468</t>
  </si>
  <si>
    <t>0.639</t>
  </si>
  <si>
    <t>0.108</t>
  </si>
  <si>
    <t>0.909</t>
  </si>
  <si>
    <t>0.276</t>
  </si>
  <si>
    <t>0.666</t>
  </si>
  <si>
    <t>0.279</t>
  </si>
  <si>
    <t>0.090</t>
  </si>
  <si>
    <t>1.203</t>
  </si>
  <si>
    <t>0.294</t>
  </si>
  <si>
    <t>0.168</t>
  </si>
  <si>
    <t>0.462</t>
  </si>
  <si>
    <t>0.534</t>
  </si>
  <si>
    <t>0.348</t>
  </si>
  <si>
    <t>0.642</t>
  </si>
  <si>
    <t>0.915</t>
  </si>
  <si>
    <t>0.327</t>
  </si>
  <si>
    <t>0.552</t>
  </si>
  <si>
    <t>0.819</t>
  </si>
  <si>
    <t>0.369</t>
  </si>
  <si>
    <t>0.384</t>
  </si>
  <si>
    <t>1.095</t>
  </si>
  <si>
    <t>0.546</t>
  </si>
  <si>
    <t>0.837</t>
  </si>
  <si>
    <t>0.567</t>
  </si>
  <si>
    <t>0.102</t>
  </si>
  <si>
    <t>0.648</t>
  </si>
  <si>
    <t>0.957</t>
  </si>
  <si>
    <t>0.801</t>
  </si>
  <si>
    <t>0.474</t>
  </si>
  <si>
    <t>1.167</t>
  </si>
  <si>
    <t>0.504</t>
  </si>
  <si>
    <t>0.756</t>
  </si>
  <si>
    <t>0.378</t>
  </si>
  <si>
    <t>1.236</t>
  </si>
  <si>
    <t>0.873</t>
  </si>
  <si>
    <t>0.153</t>
  </si>
  <si>
    <t>0.423</t>
  </si>
  <si>
    <t>0.993</t>
  </si>
  <si>
    <t>0.357</t>
  </si>
  <si>
    <t>0.117</t>
  </si>
  <si>
    <t>0.459</t>
  </si>
  <si>
    <t>0.939</t>
  </si>
  <si>
    <t>0.498</t>
  </si>
  <si>
    <t>0.549</t>
  </si>
  <si>
    <t>0.144</t>
  </si>
  <si>
    <t>0.402</t>
  </si>
  <si>
    <t>0.954</t>
  </si>
  <si>
    <t>0.744</t>
  </si>
  <si>
    <t>0.414</t>
  </si>
  <si>
    <t>0.891</t>
  </si>
  <si>
    <t>0.930</t>
  </si>
  <si>
    <t>1.065</t>
  </si>
  <si>
    <t>0.1920</t>
  </si>
  <si>
    <t>0.342</t>
  </si>
  <si>
    <t>0.762</t>
  </si>
  <si>
    <t>0.0549</t>
  </si>
  <si>
    <t>0.351</t>
  </si>
  <si>
    <t>0.828</t>
  </si>
  <si>
    <t>0.024</t>
  </si>
  <si>
    <t>0.001</t>
  </si>
  <si>
    <t>0.005</t>
  </si>
  <si>
    <t>0.003</t>
  </si>
  <si>
    <t>0.002</t>
  </si>
  <si>
    <t>0.004</t>
  </si>
  <si>
    <t>0.125</t>
  </si>
  <si>
    <t>1.051</t>
  </si>
  <si>
    <t>1.086</t>
  </si>
  <si>
    <t>0.341</t>
  </si>
  <si>
    <t>1.020</t>
  </si>
  <si>
    <t>0.746</t>
  </si>
  <si>
    <t>0.242</t>
  </si>
  <si>
    <t>1.133</t>
  </si>
  <si>
    <t>6,3</t>
  </si>
  <si>
    <t>6,1</t>
  </si>
  <si>
    <t>6,2</t>
  </si>
  <si>
    <t>6,15</t>
  </si>
  <si>
    <t>Асеева</t>
  </si>
  <si>
    <t>Головина</t>
  </si>
  <si>
    <t>Баруткина</t>
  </si>
  <si>
    <t>35  кВ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</si>
</sst>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h:mm;@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Symbol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Symbol"/>
      <family val="1"/>
    </font>
    <font>
      <b/>
      <sz val="14"/>
      <name val="Symbol"/>
      <family val="1"/>
    </font>
    <font>
      <b/>
      <sz val="9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CG Times"/>
      <family val="1"/>
    </font>
    <font>
      <sz val="10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98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2" fillId="0" borderId="6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39" xfId="0" applyFont="1" applyBorder="1" applyAlignment="1">
      <alignment/>
    </xf>
    <xf numFmtId="49" fontId="10" fillId="0" borderId="45" xfId="0" applyNumberFormat="1" applyFont="1" applyBorder="1" applyAlignment="1">
      <alignment horizontal="left" vertical="center"/>
    </xf>
    <xf numFmtId="49" fontId="10" fillId="0" borderId="46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2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6" xfId="0" applyFont="1" applyBorder="1" applyAlignment="1" quotePrefix="1">
      <alignment horizontal="center" vertical="center" wrapText="1"/>
    </xf>
    <xf numFmtId="0" fontId="2" fillId="0" borderId="32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14" fillId="0" borderId="68" xfId="0" applyFont="1" applyBorder="1" applyAlignment="1">
      <alignment horizontal="left" vertical="center" wrapText="1" indent="2"/>
    </xf>
    <xf numFmtId="0" fontId="14" fillId="0" borderId="69" xfId="0" applyFont="1" applyBorder="1" applyAlignment="1">
      <alignment horizontal="left" vertical="center" wrapText="1" indent="2"/>
    </xf>
    <xf numFmtId="0" fontId="2" fillId="0" borderId="68" xfId="0" applyFont="1" applyBorder="1" applyAlignment="1" quotePrefix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 indent="2"/>
    </xf>
    <xf numFmtId="0" fontId="14" fillId="0" borderId="31" xfId="0" applyFont="1" applyBorder="1" applyAlignment="1">
      <alignment horizontal="left" vertical="center" wrapText="1" indent="2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 indent="2"/>
    </xf>
    <xf numFmtId="0" fontId="14" fillId="0" borderId="18" xfId="0" applyFont="1" applyBorder="1" applyAlignment="1">
      <alignment horizontal="left" vertical="center" wrapText="1" indent="2"/>
    </xf>
    <xf numFmtId="0" fontId="2" fillId="0" borderId="17" xfId="0" applyFont="1" applyBorder="1" applyAlignment="1" quotePrefix="1">
      <alignment horizontal="center" vertical="center" wrapText="1"/>
    </xf>
    <xf numFmtId="0" fontId="6" fillId="0" borderId="7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39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1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0" fillId="0" borderId="30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8" fillId="0" borderId="52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/>
    </xf>
    <xf numFmtId="0" fontId="8" fillId="0" borderId="66" xfId="0" applyFont="1" applyBorder="1" applyAlignment="1">
      <alignment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6" fillId="0" borderId="79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7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80" xfId="0" applyFont="1" applyBorder="1" applyAlignment="1">
      <alignment/>
    </xf>
    <xf numFmtId="0" fontId="8" fillId="0" borderId="81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8" xfId="0" applyFont="1" applyBorder="1" applyAlignment="1">
      <alignment horizontal="center" vertical="center" wrapText="1"/>
    </xf>
    <xf numFmtId="0" fontId="2" fillId="0" borderId="83" xfId="0" applyFont="1" applyBorder="1" applyAlignment="1">
      <alignment/>
    </xf>
    <xf numFmtId="0" fontId="21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180" fontId="2" fillId="0" borderId="26" xfId="0" applyNumberFormat="1" applyFont="1" applyBorder="1" applyAlignment="1" quotePrefix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 quotePrefix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2" fontId="6" fillId="0" borderId="70" xfId="0" applyNumberFormat="1" applyFont="1" applyBorder="1" applyAlignment="1" quotePrefix="1">
      <alignment horizontal="center" vertical="center" wrapText="1"/>
    </xf>
    <xf numFmtId="2" fontId="6" fillId="0" borderId="39" xfId="0" applyNumberFormat="1" applyFont="1" applyBorder="1" applyAlignment="1" quotePrefix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 horizontal="right"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1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80" xfId="0" applyFont="1" applyBorder="1" applyAlignment="1">
      <alignment/>
    </xf>
    <xf numFmtId="0" fontId="8" fillId="0" borderId="37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 quotePrefix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2" fontId="2" fillId="24" borderId="41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2" fontId="2" fillId="24" borderId="4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2" fontId="2" fillId="24" borderId="41" xfId="0" applyNumberFormat="1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24" borderId="47" xfId="0" applyFont="1" applyFill="1" applyBorder="1" applyAlignment="1">
      <alignment/>
    </xf>
    <xf numFmtId="0" fontId="2" fillId="24" borderId="50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0" fontId="2" fillId="0" borderId="51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 quotePrefix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 quotePrefix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68" xfId="0" applyFont="1" applyBorder="1" applyAlignment="1" quotePrefix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68" xfId="0" applyFont="1" applyBorder="1" applyAlignment="1">
      <alignment horizontal="left" vertical="center" wrapText="1" indent="2"/>
    </xf>
    <xf numFmtId="0" fontId="2" fillId="0" borderId="69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44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17" xfId="0" applyFont="1" applyBorder="1" applyAlignment="1" applyProtection="1">
      <alignment horizontal="center"/>
      <protection hidden="1"/>
    </xf>
    <xf numFmtId="0" fontId="45" fillId="0" borderId="17" xfId="0" applyFont="1" applyBorder="1" applyAlignment="1" applyProtection="1">
      <alignment horizontal="right"/>
      <protection hidden="1"/>
    </xf>
    <xf numFmtId="0" fontId="44" fillId="0" borderId="13" xfId="0" applyFont="1" applyBorder="1" applyAlignment="1" applyProtection="1">
      <alignment horizontal="center"/>
      <protection hidden="1"/>
    </xf>
    <xf numFmtId="0" fontId="44" fillId="0" borderId="71" xfId="0" applyFont="1" applyBorder="1" applyAlignment="1" applyProtection="1">
      <alignment horizontal="center"/>
      <protection hidden="1"/>
    </xf>
    <xf numFmtId="0" fontId="44" fillId="0" borderId="65" xfId="0" applyFont="1" applyBorder="1" applyAlignment="1" applyProtection="1">
      <alignment horizontal="center"/>
      <protection hidden="1"/>
    </xf>
    <xf numFmtId="0" fontId="44" fillId="0" borderId="41" xfId="0" applyFont="1" applyBorder="1" applyAlignment="1" applyProtection="1">
      <alignment horizontal="center"/>
      <protection hidden="1"/>
    </xf>
    <xf numFmtId="0" fontId="44" fillId="0" borderId="41" xfId="0" applyFont="1" applyBorder="1" applyAlignment="1" applyProtection="1">
      <alignment horizontal="center"/>
      <protection locked="0"/>
    </xf>
    <xf numFmtId="0" fontId="44" fillId="0" borderId="42" xfId="0" applyFont="1" applyBorder="1" applyAlignment="1" applyProtection="1">
      <alignment horizontal="center"/>
      <protection locked="0"/>
    </xf>
    <xf numFmtId="0" fontId="46" fillId="0" borderId="78" xfId="0" applyFont="1" applyBorder="1" applyAlignment="1">
      <alignment wrapText="1"/>
    </xf>
    <xf numFmtId="0" fontId="46" fillId="0" borderId="46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51" xfId="0" applyFont="1" applyBorder="1" applyAlignment="1">
      <alignment horizontal="center" wrapText="1"/>
    </xf>
    <xf numFmtId="0" fontId="21" fillId="0" borderId="51" xfId="0" applyFont="1" applyBorder="1" applyAlignment="1">
      <alignment wrapText="1"/>
    </xf>
    <xf numFmtId="0" fontId="21" fillId="0" borderId="51" xfId="0" applyFont="1" applyBorder="1" applyAlignment="1">
      <alignment horizontal="center" wrapText="1"/>
    </xf>
    <xf numFmtId="0" fontId="21" fillId="0" borderId="53" xfId="0" applyFont="1" applyBorder="1" applyAlignment="1">
      <alignment wrapText="1"/>
    </xf>
    <xf numFmtId="0" fontId="21" fillId="0" borderId="27" xfId="0" applyFont="1" applyBorder="1" applyAlignment="1">
      <alignment horizontal="center" wrapText="1"/>
    </xf>
    <xf numFmtId="0" fontId="0" fillId="0" borderId="55" xfId="0" applyFont="1" applyBorder="1" applyAlignment="1">
      <alignment wrapText="1"/>
    </xf>
    <xf numFmtId="0" fontId="0" fillId="0" borderId="64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55" xfId="0" applyFont="1" applyBorder="1" applyAlignment="1">
      <alignment horizontal="center" wrapText="1"/>
    </xf>
    <xf numFmtId="0" fontId="21" fillId="0" borderId="8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6" fillId="0" borderId="84" xfId="0" applyFont="1" applyBorder="1" applyAlignment="1">
      <alignment wrapText="1"/>
    </xf>
    <xf numFmtId="0" fontId="46" fillId="0" borderId="85" xfId="0" applyFont="1" applyBorder="1" applyAlignment="1">
      <alignment wrapText="1"/>
    </xf>
    <xf numFmtId="0" fontId="21" fillId="0" borderId="86" xfId="0" applyFont="1" applyBorder="1" applyAlignment="1">
      <alignment wrapText="1"/>
    </xf>
    <xf numFmtId="0" fontId="44" fillId="0" borderId="86" xfId="0" applyFont="1" applyBorder="1" applyAlignment="1">
      <alignment horizontal="center" wrapText="1"/>
    </xf>
    <xf numFmtId="0" fontId="21" fillId="0" borderId="8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4" fontId="21" fillId="0" borderId="0" xfId="0" applyNumberFormat="1" applyFont="1" applyBorder="1" applyAlignment="1">
      <alignment horizontal="center" wrapText="1"/>
    </xf>
    <xf numFmtId="0" fontId="44" fillId="0" borderId="19" xfId="0" applyFont="1" applyBorder="1" applyAlignment="1" applyProtection="1">
      <alignment horizontal="center"/>
      <protection hidden="1"/>
    </xf>
    <xf numFmtId="0" fontId="44" fillId="0" borderId="57" xfId="0" applyFont="1" applyBorder="1" applyAlignment="1" applyProtection="1">
      <alignment horizontal="center"/>
      <protection hidden="1"/>
    </xf>
    <xf numFmtId="0" fontId="44" fillId="0" borderId="55" xfId="0" applyFont="1" applyBorder="1" applyAlignment="1" applyProtection="1">
      <alignment horizontal="center"/>
      <protection hidden="1"/>
    </xf>
    <xf numFmtId="0" fontId="44" fillId="0" borderId="55" xfId="0" applyFont="1" applyBorder="1" applyAlignment="1" applyProtection="1">
      <alignment horizontal="center"/>
      <protection locked="0"/>
    </xf>
    <xf numFmtId="0" fontId="44" fillId="0" borderId="56" xfId="0" applyFont="1" applyBorder="1" applyAlignment="1" applyProtection="1">
      <alignment horizontal="center"/>
      <protection locked="0"/>
    </xf>
    <xf numFmtId="0" fontId="6" fillId="0" borderId="78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1" fillId="0" borderId="47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5" xfId="0" applyFont="1" applyBorder="1" applyAlignment="1">
      <alignment horizontal="center" wrapText="1"/>
    </xf>
    <xf numFmtId="0" fontId="21" fillId="0" borderId="5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6" fillId="0" borderId="79" xfId="0" applyFont="1" applyBorder="1" applyAlignment="1">
      <alignment wrapText="1"/>
    </xf>
    <xf numFmtId="0" fontId="21" fillId="0" borderId="86" xfId="0" applyFont="1" applyBorder="1" applyAlignment="1">
      <alignment horizontal="center" wrapText="1"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6" fillId="0" borderId="86" xfId="0" applyFont="1" applyBorder="1" applyAlignment="1">
      <alignment horizontal="center" wrapText="1"/>
    </xf>
    <xf numFmtId="0" fontId="44" fillId="0" borderId="88" xfId="0" applyFont="1" applyBorder="1" applyAlignment="1">
      <alignment horizontal="center" wrapText="1"/>
    </xf>
    <xf numFmtId="0" fontId="47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NumberFormat="1" applyFont="1" applyBorder="1" applyAlignment="1" applyProtection="1">
      <alignment horizontal="center"/>
      <protection hidden="1" locked="0"/>
    </xf>
    <xf numFmtId="0" fontId="48" fillId="0" borderId="0" xfId="0" applyNumberFormat="1" applyFont="1" applyBorder="1" applyAlignment="1" applyProtection="1">
      <alignment horizontal="center"/>
      <protection hidden="1" locked="0"/>
    </xf>
    <xf numFmtId="2" fontId="21" fillId="0" borderId="0" xfId="0" applyNumberFormat="1" applyFont="1" applyBorder="1" applyAlignment="1" applyProtection="1">
      <alignment horizontal="center"/>
      <protection hidden="1" locked="0"/>
    </xf>
    <xf numFmtId="0" fontId="6" fillId="0" borderId="46" xfId="0" applyFont="1" applyBorder="1" applyAlignment="1">
      <alignment wrapText="1"/>
    </xf>
    <xf numFmtId="0" fontId="21" fillId="0" borderId="46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0" fontId="6" fillId="0" borderId="84" xfId="0" applyFont="1" applyBorder="1" applyAlignment="1">
      <alignment wrapText="1"/>
    </xf>
    <xf numFmtId="0" fontId="6" fillId="0" borderId="86" xfId="0" applyFont="1" applyBorder="1" applyAlignment="1">
      <alignment wrapText="1"/>
    </xf>
    <xf numFmtId="0" fontId="44" fillId="0" borderId="0" xfId="0" applyFont="1" applyBorder="1" applyAlignment="1" applyProtection="1">
      <alignment/>
      <protection hidden="1"/>
    </xf>
    <xf numFmtId="0" fontId="21" fillId="0" borderId="0" xfId="0" applyNumberFormat="1" applyFont="1" applyBorder="1" applyAlignment="1" applyProtection="1">
      <alignment horizontal="center"/>
      <protection hidden="1"/>
    </xf>
    <xf numFmtId="0" fontId="44" fillId="0" borderId="0" xfId="0" applyNumberFormat="1" applyFont="1" applyBorder="1" applyAlignment="1" applyProtection="1">
      <alignment horizontal="center"/>
      <protection hidden="1"/>
    </xf>
    <xf numFmtId="0" fontId="47" fillId="0" borderId="0" xfId="0" applyNumberFormat="1" applyFont="1" applyBorder="1" applyAlignment="1" applyProtection="1">
      <alignment horizontal="center"/>
      <protection hidden="1"/>
    </xf>
    <xf numFmtId="2" fontId="4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 vertical="top" wrapText="1"/>
    </xf>
    <xf numFmtId="0" fontId="6" fillId="0" borderId="41" xfId="0" applyFont="1" applyBorder="1" applyAlignment="1">
      <alignment wrapText="1"/>
    </xf>
    <xf numFmtId="0" fontId="0" fillId="0" borderId="41" xfId="0" applyFont="1" applyBorder="1" applyAlignment="1">
      <alignment horizontal="center" wrapText="1"/>
    </xf>
    <xf numFmtId="0" fontId="21" fillId="0" borderId="41" xfId="0" applyFont="1" applyBorder="1" applyAlignment="1">
      <alignment wrapText="1"/>
    </xf>
    <xf numFmtId="0" fontId="6" fillId="0" borderId="41" xfId="0" applyFont="1" applyBorder="1" applyAlignment="1">
      <alignment horizontal="center" vertical="top" wrapText="1"/>
    </xf>
    <xf numFmtId="0" fontId="21" fillId="0" borderId="62" xfId="0" applyFont="1" applyBorder="1" applyAlignment="1">
      <alignment wrapText="1"/>
    </xf>
    <xf numFmtId="0" fontId="44" fillId="0" borderId="41" xfId="0" applyFont="1" applyBorder="1" applyAlignment="1">
      <alignment horizontal="center" wrapText="1"/>
    </xf>
    <xf numFmtId="0" fontId="44" fillId="0" borderId="4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wrapText="1"/>
    </xf>
    <xf numFmtId="0" fontId="0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wrapText="1"/>
    </xf>
    <xf numFmtId="0" fontId="46" fillId="0" borderId="4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2" fillId="0" borderId="5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center" vertical="top" wrapText="1"/>
    </xf>
    <xf numFmtId="0" fontId="21" fillId="0" borderId="58" xfId="0" applyFont="1" applyBorder="1" applyAlignment="1">
      <alignment wrapText="1"/>
    </xf>
    <xf numFmtId="0" fontId="2" fillId="0" borderId="5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wrapText="1"/>
    </xf>
    <xf numFmtId="0" fontId="6" fillId="0" borderId="41" xfId="0" applyFont="1" applyBorder="1" applyAlignment="1">
      <alignment horizontal="left" vertical="top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56" xfId="0" applyFont="1" applyBorder="1" applyAlignment="1">
      <alignment horizontal="center" shrinkToFit="1"/>
    </xf>
    <xf numFmtId="0" fontId="7" fillId="0" borderId="35" xfId="0" applyFont="1" applyBorder="1" applyAlignment="1">
      <alignment horizontal="center"/>
    </xf>
    <xf numFmtId="183" fontId="7" fillId="0" borderId="27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68" xfId="0" applyFont="1" applyBorder="1" applyAlignment="1">
      <alignment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49" fillId="3" borderId="4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180" fontId="7" fillId="0" borderId="34" xfId="0" applyNumberFormat="1" applyFont="1" applyBorder="1" applyAlignment="1">
      <alignment horizontal="center"/>
    </xf>
    <xf numFmtId="180" fontId="7" fillId="0" borderId="60" xfId="0" applyNumberFormat="1" applyFont="1" applyBorder="1" applyAlignment="1">
      <alignment horizontal="center"/>
    </xf>
    <xf numFmtId="180" fontId="7" fillId="0" borderId="34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46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55" xfId="0" applyNumberFormat="1" applyFont="1" applyBorder="1" applyAlignment="1">
      <alignment horizontal="center" shrinkToFit="1"/>
    </xf>
    <xf numFmtId="180" fontId="7" fillId="0" borderId="51" xfId="0" applyNumberFormat="1" applyFont="1" applyBorder="1" applyAlignment="1">
      <alignment horizontal="center"/>
    </xf>
    <xf numFmtId="180" fontId="7" fillId="0" borderId="82" xfId="0" applyNumberFormat="1" applyFont="1" applyBorder="1" applyAlignment="1">
      <alignment horizontal="center" shrinkToFit="1"/>
    </xf>
    <xf numFmtId="180" fontId="7" fillId="0" borderId="20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/>
    </xf>
    <xf numFmtId="180" fontId="7" fillId="0" borderId="51" xfId="0" applyNumberFormat="1" applyFont="1" applyFill="1" applyBorder="1" applyAlignment="1">
      <alignment/>
    </xf>
    <xf numFmtId="180" fontId="7" fillId="0" borderId="41" xfId="0" applyNumberFormat="1" applyFont="1" applyBorder="1" applyAlignment="1">
      <alignment horizontal="center"/>
    </xf>
    <xf numFmtId="180" fontId="7" fillId="0" borderId="41" xfId="0" applyNumberFormat="1" applyFont="1" applyFill="1" applyBorder="1" applyAlignment="1">
      <alignment/>
    </xf>
    <xf numFmtId="180" fontId="7" fillId="0" borderId="7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3" fontId="7" fillId="0" borderId="56" xfId="0" applyNumberFormat="1" applyFont="1" applyBorder="1" applyAlignment="1">
      <alignment horizontal="center" shrinkToFit="1"/>
    </xf>
    <xf numFmtId="183" fontId="7" fillId="0" borderId="35" xfId="0" applyNumberFormat="1" applyFont="1" applyBorder="1" applyAlignment="1">
      <alignment horizontal="center"/>
    </xf>
    <xf numFmtId="0" fontId="7" fillId="3" borderId="72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180" fontId="7" fillId="0" borderId="60" xfId="0" applyNumberFormat="1" applyFont="1" applyFill="1" applyBorder="1" applyAlignment="1">
      <alignment horizontal="center"/>
    </xf>
    <xf numFmtId="180" fontId="0" fillId="0" borderId="51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53" xfId="0" applyNumberFormat="1" applyBorder="1" applyAlignment="1">
      <alignment horizontal="center"/>
    </xf>
    <xf numFmtId="180" fontId="7" fillId="0" borderId="53" xfId="0" applyNumberFormat="1" applyFont="1" applyFill="1" applyBorder="1" applyAlignment="1">
      <alignment horizontal="center"/>
    </xf>
    <xf numFmtId="180" fontId="7" fillId="0" borderId="53" xfId="0" applyNumberFormat="1" applyFont="1" applyBorder="1" applyAlignment="1">
      <alignment horizontal="center"/>
    </xf>
    <xf numFmtId="180" fontId="0" fillId="0" borderId="62" xfId="0" applyNumberFormat="1" applyBorder="1" applyAlignment="1">
      <alignment horizontal="center"/>
    </xf>
    <xf numFmtId="180" fontId="7" fillId="0" borderId="62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2" fillId="0" borderId="46" xfId="0" applyNumberFormat="1" applyFont="1" applyBorder="1" applyAlignment="1">
      <alignment horizontal="center" vertical="center"/>
    </xf>
    <xf numFmtId="180" fontId="2" fillId="0" borderId="60" xfId="0" applyNumberFormat="1" applyFont="1" applyFill="1" applyBorder="1" applyAlignment="1">
      <alignment horizontal="center" vertical="center" wrapText="1"/>
    </xf>
    <xf numFmtId="180" fontId="2" fillId="0" borderId="51" xfId="0" applyNumberFormat="1" applyFont="1" applyBorder="1" applyAlignment="1">
      <alignment horizontal="center" vertical="center" wrapText="1"/>
    </xf>
    <xf numFmtId="180" fontId="2" fillId="0" borderId="53" xfId="0" applyNumberFormat="1" applyFont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 wrapText="1"/>
    </xf>
    <xf numFmtId="180" fontId="2" fillId="0" borderId="34" xfId="0" applyNumberFormat="1" applyFont="1" applyFill="1" applyBorder="1" applyAlignment="1">
      <alignment horizontal="center" vertical="center" wrapText="1"/>
    </xf>
    <xf numFmtId="180" fontId="2" fillId="0" borderId="72" xfId="0" applyNumberFormat="1" applyFont="1" applyFill="1" applyBorder="1" applyAlignment="1">
      <alignment horizontal="center" vertical="center" wrapText="1"/>
    </xf>
    <xf numFmtId="0" fontId="50" fillId="0" borderId="32" xfId="0" applyFont="1" applyBorder="1" applyAlignment="1">
      <alignment/>
    </xf>
    <xf numFmtId="0" fontId="50" fillId="0" borderId="5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1" fillId="0" borderId="51" xfId="0" applyNumberFormat="1" applyFont="1" applyBorder="1" applyAlignment="1">
      <alignment horizontal="center" wrapText="1"/>
    </xf>
    <xf numFmtId="2" fontId="21" fillId="0" borderId="20" xfId="0" applyNumberFormat="1" applyFont="1" applyBorder="1" applyAlignment="1">
      <alignment horizont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/>
    </xf>
    <xf numFmtId="2" fontId="7" fillId="0" borderId="56" xfId="0" applyNumberFormat="1" applyFont="1" applyBorder="1" applyAlignment="1">
      <alignment horizontal="center" shrinkToFit="1"/>
    </xf>
    <xf numFmtId="2" fontId="7" fillId="0" borderId="35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180" fontId="50" fillId="0" borderId="34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2" fontId="50" fillId="0" borderId="34" xfId="0" applyNumberFormat="1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2" fontId="50" fillId="0" borderId="51" xfId="0" applyNumberFormat="1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180" fontId="50" fillId="0" borderId="46" xfId="0" applyNumberFormat="1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2" fontId="50" fillId="0" borderId="46" xfId="0" applyNumberFormat="1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180" fontId="50" fillId="0" borderId="51" xfId="0" applyNumberFormat="1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/>
    </xf>
    <xf numFmtId="2" fontId="50" fillId="0" borderId="34" xfId="0" applyNumberFormat="1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/>
    </xf>
    <xf numFmtId="0" fontId="50" fillId="0" borderId="54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1" fontId="50" fillId="0" borderId="57" xfId="0" applyNumberFormat="1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180" fontId="2" fillId="0" borderId="52" xfId="0" applyNumberFormat="1" applyFont="1" applyBorder="1" applyAlignment="1">
      <alignment horizontal="center"/>
    </xf>
    <xf numFmtId="179" fontId="6" fillId="0" borderId="51" xfId="58" applyNumberFormat="1" applyFont="1" applyBorder="1" applyAlignment="1">
      <alignment horizontal="center" vertical="center" wrapText="1"/>
    </xf>
    <xf numFmtId="180" fontId="2" fillId="0" borderId="51" xfId="0" applyNumberFormat="1" applyFont="1" applyBorder="1" applyAlignment="1">
      <alignment horizontal="center"/>
    </xf>
    <xf numFmtId="180" fontId="2" fillId="0" borderId="59" xfId="0" applyNumberFormat="1" applyFont="1" applyBorder="1" applyAlignment="1">
      <alignment horizontal="center" vertical="center" wrapText="1"/>
    </xf>
    <xf numFmtId="180" fontId="7" fillId="0" borderId="41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21" fillId="0" borderId="21" xfId="0" applyNumberFormat="1" applyFont="1" applyBorder="1" applyAlignment="1">
      <alignment horizontal="center" wrapText="1"/>
    </xf>
    <xf numFmtId="2" fontId="21" fillId="0" borderId="27" xfId="0" applyNumberFormat="1" applyFont="1" applyBorder="1" applyAlignment="1">
      <alignment horizont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180" fontId="2" fillId="0" borderId="47" xfId="0" applyNumberFormat="1" applyFont="1" applyFill="1" applyBorder="1" applyAlignment="1">
      <alignment horizontal="center" vertical="center" wrapText="1"/>
    </xf>
    <xf numFmtId="180" fontId="2" fillId="0" borderId="73" xfId="0" applyNumberFormat="1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 indent="2"/>
    </xf>
    <xf numFmtId="0" fontId="14" fillId="0" borderId="31" xfId="0" applyFont="1" applyBorder="1" applyAlignment="1">
      <alignment horizontal="left" vertical="center" wrapText="1" indent="2"/>
    </xf>
    <xf numFmtId="0" fontId="13" fillId="0" borderId="16" xfId="0" applyFont="1" applyBorder="1" applyAlignment="1">
      <alignment horizontal="left" vertical="center" wrapText="1" indent="2"/>
    </xf>
    <xf numFmtId="0" fontId="14" fillId="0" borderId="17" xfId="0" applyFont="1" applyBorder="1" applyAlignment="1">
      <alignment horizontal="left" vertical="center" wrapText="1" indent="2"/>
    </xf>
    <xf numFmtId="0" fontId="14" fillId="0" borderId="18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left" vertical="center" wrapText="1" indent="2"/>
    </xf>
    <xf numFmtId="0" fontId="14" fillId="0" borderId="68" xfId="0" applyFont="1" applyBorder="1" applyAlignment="1">
      <alignment horizontal="left" vertical="center" wrapText="1" indent="2"/>
    </xf>
    <xf numFmtId="0" fontId="14" fillId="0" borderId="69" xfId="0" applyFont="1" applyBorder="1" applyAlignment="1">
      <alignment horizontal="left" vertical="center" wrapText="1" indent="2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5" fillId="0" borderId="7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 indent="4"/>
    </xf>
    <xf numFmtId="0" fontId="2" fillId="0" borderId="32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left" vertical="center" wrapText="1" indent="4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" fillId="0" borderId="8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 indent="4"/>
    </xf>
    <xf numFmtId="0" fontId="2" fillId="0" borderId="39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25" xfId="0" applyFont="1" applyBorder="1" applyAlignment="1">
      <alignment horizontal="left" vertical="center" wrapText="1" indent="4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7" fillId="0" borderId="51" xfId="0" applyNumberFormat="1" applyFont="1" applyFill="1" applyBorder="1" applyAlignment="1">
      <alignment horizontal="center"/>
    </xf>
    <xf numFmtId="180" fontId="0" fillId="0" borderId="51" xfId="0" applyNumberFormat="1" applyFill="1" applyBorder="1" applyAlignment="1">
      <alignment/>
    </xf>
    <xf numFmtId="180" fontId="0" fillId="0" borderId="27" xfId="0" applyNumberFormat="1" applyFill="1" applyBorder="1" applyAlignment="1">
      <alignment horizontal="center"/>
    </xf>
    <xf numFmtId="180" fontId="7" fillId="0" borderId="34" xfId="0" applyNumberFormat="1" applyFont="1" applyFill="1" applyBorder="1" applyAlignment="1">
      <alignment horizontal="center"/>
    </xf>
    <xf numFmtId="180" fontId="7" fillId="0" borderId="75" xfId="0" applyNumberFormat="1" applyFont="1" applyFill="1" applyBorder="1" applyAlignment="1">
      <alignment horizontal="center"/>
    </xf>
    <xf numFmtId="180" fontId="0" fillId="0" borderId="41" xfId="0" applyNumberFormat="1" applyFill="1" applyBorder="1" applyAlignment="1">
      <alignment/>
    </xf>
    <xf numFmtId="180" fontId="0" fillId="0" borderId="42" xfId="0" applyNumberForma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 wrapText="1"/>
    </xf>
    <xf numFmtId="180" fontId="0" fillId="0" borderId="51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/>
    </xf>
    <xf numFmtId="0" fontId="2" fillId="0" borderId="7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0" fillId="0" borderId="41" xfId="0" applyFont="1" applyFill="1" applyBorder="1" applyAlignment="1">
      <alignment horizontal="center" vertical="center" wrapText="1"/>
    </xf>
    <xf numFmtId="180" fontId="7" fillId="0" borderId="7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7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4" fillId="0" borderId="75" xfId="0" applyFont="1" applyBorder="1" applyAlignment="1" applyProtection="1">
      <alignment horizontal="center"/>
      <protection hidden="1"/>
    </xf>
    <xf numFmtId="0" fontId="44" fillId="0" borderId="18" xfId="0" applyFont="1" applyBorder="1" applyAlignment="1" applyProtection="1">
      <alignment horizontal="center"/>
      <protection hidden="1"/>
    </xf>
    <xf numFmtId="0" fontId="21" fillId="0" borderId="0" xfId="0" applyFont="1" applyBorder="1" applyAlignment="1">
      <alignment horizontal="center" wrapText="1"/>
    </xf>
    <xf numFmtId="0" fontId="42" fillId="0" borderId="0" xfId="0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4" fillId="0" borderId="74" xfId="0" applyFont="1" applyBorder="1" applyAlignment="1" applyProtection="1">
      <alignment horizontal="center"/>
      <protection hidden="1"/>
    </xf>
    <xf numFmtId="0" fontId="44" fillId="0" borderId="69" xfId="0" applyFont="1" applyBorder="1" applyAlignment="1" applyProtection="1">
      <alignment horizontal="center"/>
      <protection hidden="1"/>
    </xf>
    <xf numFmtId="0" fontId="44" fillId="0" borderId="48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44" fillId="0" borderId="46" xfId="0" applyFont="1" applyBorder="1" applyAlignment="1" applyProtection="1">
      <alignment horizontal="center"/>
      <protection hidden="1"/>
    </xf>
    <xf numFmtId="0" fontId="44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184" fontId="7" fillId="0" borderId="30" xfId="0" applyNumberFormat="1" applyFont="1" applyBorder="1" applyAlignment="1">
      <alignment horizontal="center"/>
    </xf>
    <xf numFmtId="184" fontId="43" fillId="0" borderId="32" xfId="0" applyNumberFormat="1" applyFont="1" applyBorder="1" applyAlignment="1">
      <alignment horizontal="center"/>
    </xf>
    <xf numFmtId="184" fontId="43" fillId="0" borderId="52" xfId="0" applyNumberFormat="1" applyFont="1" applyBorder="1" applyAlignment="1">
      <alignment horizontal="center"/>
    </xf>
    <xf numFmtId="184" fontId="7" fillId="0" borderId="37" xfId="0" applyNumberFormat="1" applyFont="1" applyBorder="1" applyAlignment="1">
      <alignment horizontal="center"/>
    </xf>
    <xf numFmtId="184" fontId="43" fillId="0" borderId="39" xfId="0" applyNumberFormat="1" applyFont="1" applyBorder="1" applyAlignment="1">
      <alignment horizontal="center"/>
    </xf>
    <xf numFmtId="184" fontId="43" fillId="0" borderId="65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78" xfId="0" applyFont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3" borderId="78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184" fontId="7" fillId="0" borderId="78" xfId="0" applyNumberFormat="1" applyFont="1" applyBorder="1" applyAlignment="1">
      <alignment horizontal="center"/>
    </xf>
    <xf numFmtId="184" fontId="43" fillId="0" borderId="68" xfId="0" applyNumberFormat="1" applyFont="1" applyBorder="1" applyAlignment="1">
      <alignment horizontal="center"/>
    </xf>
    <xf numFmtId="184" fontId="43" fillId="0" borderId="63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 indent="4"/>
    </xf>
    <xf numFmtId="0" fontId="2" fillId="0" borderId="32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left" vertical="center" wrapText="1" indent="4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7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79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25" xfId="0" applyFont="1" applyBorder="1" applyAlignment="1">
      <alignment horizontal="left" vertical="center" wrapText="1" indent="4"/>
    </xf>
    <xf numFmtId="0" fontId="2" fillId="0" borderId="3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 indent="4"/>
    </xf>
    <xf numFmtId="0" fontId="2" fillId="0" borderId="39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78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69" xfId="0" applyFont="1" applyBorder="1" applyAlignment="1">
      <alignment horizontal="left" vertical="center" wrapText="1" indent="2"/>
    </xf>
    <xf numFmtId="0" fontId="2" fillId="0" borderId="7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2" fontId="2" fillId="0" borderId="76" xfId="0" applyNumberFormat="1" applyFont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184" fontId="7" fillId="0" borderId="30" xfId="0" applyNumberFormat="1" applyFont="1" applyFill="1" applyBorder="1" applyAlignment="1">
      <alignment horizontal="center"/>
    </xf>
    <xf numFmtId="184" fontId="43" fillId="0" borderId="32" xfId="0" applyNumberFormat="1" applyFont="1" applyFill="1" applyBorder="1" applyAlignment="1">
      <alignment horizontal="center"/>
    </xf>
    <xf numFmtId="184" fontId="43" fillId="0" borderId="52" xfId="0" applyNumberFormat="1" applyFont="1" applyFill="1" applyBorder="1" applyAlignment="1">
      <alignment horizontal="center"/>
    </xf>
    <xf numFmtId="184" fontId="7" fillId="0" borderId="37" xfId="0" applyNumberFormat="1" applyFont="1" applyFill="1" applyBorder="1" applyAlignment="1">
      <alignment horizontal="center"/>
    </xf>
    <xf numFmtId="184" fontId="43" fillId="0" borderId="39" xfId="0" applyNumberFormat="1" applyFont="1" applyFill="1" applyBorder="1" applyAlignment="1">
      <alignment horizontal="center"/>
    </xf>
    <xf numFmtId="184" fontId="43" fillId="0" borderId="65" xfId="0" applyNumberFormat="1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6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7" fillId="3" borderId="4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5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44" fillId="0" borderId="17" xfId="0" applyFont="1" applyBorder="1" applyAlignment="1" applyProtection="1">
      <alignment horizontal="center"/>
      <protection hidden="1"/>
    </xf>
    <xf numFmtId="0" fontId="44" fillId="0" borderId="67" xfId="0" applyFont="1" applyBorder="1" applyAlignment="1" applyProtection="1">
      <alignment horizontal="center"/>
      <protection hidden="1"/>
    </xf>
    <xf numFmtId="14" fontId="21" fillId="0" borderId="0" xfId="0" applyNumberFormat="1" applyFont="1" applyBorder="1" applyAlignment="1">
      <alignment horizontal="center" wrapText="1"/>
    </xf>
    <xf numFmtId="0" fontId="21" fillId="0" borderId="17" xfId="0" applyFont="1" applyBorder="1" applyAlignment="1" applyProtection="1">
      <alignment horizontal="left" vertical="center"/>
      <protection hidden="1" locked="0"/>
    </xf>
    <xf numFmtId="0" fontId="44" fillId="0" borderId="68" xfId="0" applyFont="1" applyBorder="1" applyAlignment="1" applyProtection="1">
      <alignment horizontal="center"/>
      <protection hidden="1"/>
    </xf>
    <xf numFmtId="0" fontId="44" fillId="0" borderId="63" xfId="0" applyFont="1" applyBorder="1" applyAlignment="1" applyProtection="1">
      <alignment horizontal="center"/>
      <protection hidden="1"/>
    </xf>
    <xf numFmtId="0" fontId="0" fillId="0" borderId="5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43" fillId="0" borderId="0" xfId="0" applyNumberFormat="1" applyFont="1" applyBorder="1" applyAlignment="1">
      <alignment horizontal="center"/>
    </xf>
    <xf numFmtId="184" fontId="43" fillId="0" borderId="64" xfId="0" applyNumberFormat="1" applyFont="1" applyBorder="1" applyAlignment="1">
      <alignment horizontal="center"/>
    </xf>
    <xf numFmtId="0" fontId="7" fillId="3" borderId="68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" borderId="4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44" fillId="0" borderId="82" xfId="0" applyFont="1" applyBorder="1" applyAlignment="1" applyProtection="1">
      <alignment horizontal="center"/>
      <protection hidden="1"/>
    </xf>
    <xf numFmtId="0" fontId="44" fillId="0" borderId="12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SheetLayoutView="100" zoomScalePageLayoutView="0" workbookViewId="0" topLeftCell="A40">
      <selection activeCell="P29" sqref="P29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8.57421875" style="0" customWidth="1"/>
    <col min="4" max="4" width="9.57421875" style="0" customWidth="1"/>
    <col min="5" max="6" width="6.28125" style="0" customWidth="1"/>
    <col min="7" max="7" width="7.7109375" style="0" customWidth="1"/>
    <col min="8" max="8" width="8.140625" style="0" customWidth="1"/>
    <col min="9" max="9" width="7.28125" style="0" customWidth="1"/>
    <col min="10" max="10" width="6.7109375" style="0" customWidth="1"/>
    <col min="11" max="11" width="7.00390625" style="0" customWidth="1"/>
    <col min="12" max="12" width="7.28125" style="0" customWidth="1"/>
    <col min="13" max="14" width="7.00390625" style="0" customWidth="1"/>
    <col min="15" max="15" width="7.140625" style="0" customWidth="1"/>
    <col min="16" max="17" width="6.7109375" style="0" customWidth="1"/>
    <col min="18" max="18" width="7.7109375" style="0" customWidth="1"/>
    <col min="19" max="19" width="6.7109375" style="0" customWidth="1"/>
    <col min="20" max="20" width="7.140625" style="0" customWidth="1"/>
  </cols>
  <sheetData>
    <row r="1" spans="1:20" ht="13.5" customHeight="1">
      <c r="A1" s="739" t="s">
        <v>244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</row>
    <row r="2" spans="1:20" ht="15" customHeight="1" thickBo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</row>
    <row r="3" spans="1:20" ht="14.25" customHeight="1" thickBot="1">
      <c r="A3" s="756" t="s">
        <v>0</v>
      </c>
      <c r="B3" s="720"/>
      <c r="C3" s="721"/>
      <c r="D3" s="722"/>
      <c r="E3" s="720" t="s">
        <v>1</v>
      </c>
      <c r="F3" s="722"/>
      <c r="G3" s="721" t="s">
        <v>2</v>
      </c>
      <c r="H3" s="722"/>
      <c r="I3" s="753" t="s">
        <v>181</v>
      </c>
      <c r="J3" s="754"/>
      <c r="K3" s="755"/>
      <c r="L3" s="753" t="s">
        <v>182</v>
      </c>
      <c r="M3" s="754"/>
      <c r="N3" s="755"/>
      <c r="O3" s="754" t="s">
        <v>217</v>
      </c>
      <c r="P3" s="754"/>
      <c r="Q3" s="755"/>
      <c r="R3" s="753" t="s">
        <v>218</v>
      </c>
      <c r="S3" s="754"/>
      <c r="T3" s="755"/>
    </row>
    <row r="4" spans="1:20" ht="15" customHeight="1">
      <c r="A4" s="757"/>
      <c r="B4" s="723"/>
      <c r="C4" s="724"/>
      <c r="D4" s="715"/>
      <c r="E4" s="723"/>
      <c r="F4" s="715"/>
      <c r="G4" s="724"/>
      <c r="H4" s="724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6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6.5" customHeight="1" thickBot="1">
      <c r="A5" s="757"/>
      <c r="B5" s="763"/>
      <c r="C5" s="716"/>
      <c r="D5" s="764"/>
      <c r="E5" s="763"/>
      <c r="F5" s="764"/>
      <c r="G5" s="716"/>
      <c r="H5" s="716"/>
      <c r="I5" s="107" t="s">
        <v>6</v>
      </c>
      <c r="J5" s="108" t="s">
        <v>7</v>
      </c>
      <c r="K5" s="109" t="s">
        <v>8</v>
      </c>
      <c r="L5" s="107" t="s">
        <v>6</v>
      </c>
      <c r="M5" s="108" t="s">
        <v>7</v>
      </c>
      <c r="N5" s="109" t="s">
        <v>8</v>
      </c>
      <c r="O5" s="79" t="s">
        <v>6</v>
      </c>
      <c r="P5" s="108" t="s">
        <v>7</v>
      </c>
      <c r="Q5" s="109" t="s">
        <v>8</v>
      </c>
      <c r="R5" s="107" t="s">
        <v>6</v>
      </c>
      <c r="S5" s="108" t="s">
        <v>7</v>
      </c>
      <c r="T5" s="109" t="s">
        <v>8</v>
      </c>
    </row>
    <row r="6" spans="1:20" ht="15.75" customHeight="1">
      <c r="A6" s="757"/>
      <c r="B6" s="756" t="s">
        <v>9</v>
      </c>
      <c r="C6" s="14"/>
      <c r="D6" s="155" t="s">
        <v>207</v>
      </c>
      <c r="E6" s="759"/>
      <c r="F6" s="760"/>
      <c r="G6" s="157" t="s">
        <v>11</v>
      </c>
      <c r="H6" s="19">
        <v>0.107</v>
      </c>
      <c r="I6" s="654">
        <f>J6/(I65*I68*1.732)*1000</f>
        <v>3.341066926648962</v>
      </c>
      <c r="J6" s="598">
        <v>0.52</v>
      </c>
      <c r="K6" s="599">
        <v>0.23</v>
      </c>
      <c r="L6" s="654">
        <f>M6/(L65*L68*1.732)*1000</f>
        <v>2.0809776809052702</v>
      </c>
      <c r="M6" s="598">
        <v>0.32</v>
      </c>
      <c r="N6" s="658">
        <v>2.515</v>
      </c>
      <c r="O6" s="654">
        <f>P6/(O65*O68*1.732)*1000</f>
        <v>147.3936038647842</v>
      </c>
      <c r="P6" s="598">
        <v>57.522</v>
      </c>
      <c r="Q6" s="599">
        <v>4.252</v>
      </c>
      <c r="R6" s="654">
        <f>S6/(R65*R68*1.732)*1000</f>
        <v>88.10605855398283</v>
      </c>
      <c r="S6" s="598">
        <v>32.831</v>
      </c>
      <c r="T6" s="658">
        <v>1.052</v>
      </c>
    </row>
    <row r="7" spans="1:20" ht="15.75" customHeight="1">
      <c r="A7" s="757"/>
      <c r="B7" s="757"/>
      <c r="C7" s="21" t="s">
        <v>12</v>
      </c>
      <c r="D7" s="153"/>
      <c r="E7" s="761"/>
      <c r="F7" s="762"/>
      <c r="G7" s="154" t="s">
        <v>14</v>
      </c>
      <c r="H7" s="26"/>
      <c r="I7" s="657"/>
      <c r="J7" s="600"/>
      <c r="K7" s="601"/>
      <c r="L7" s="657"/>
      <c r="M7" s="600"/>
      <c r="N7" s="602"/>
      <c r="O7" s="48"/>
      <c r="P7" s="600"/>
      <c r="Q7" s="601"/>
      <c r="R7" s="48"/>
      <c r="S7" s="601"/>
      <c r="T7" s="602"/>
    </row>
    <row r="8" spans="1:20" ht="15.75" customHeight="1" thickBot="1">
      <c r="A8" s="757"/>
      <c r="B8" s="757"/>
      <c r="C8" s="30">
        <v>160</v>
      </c>
      <c r="D8" s="156" t="s">
        <v>208</v>
      </c>
      <c r="E8" s="763"/>
      <c r="F8" s="764"/>
      <c r="G8" s="765"/>
      <c r="H8" s="766"/>
      <c r="I8" s="655">
        <f>J8/(I67*I68*1.732)*1000</f>
        <v>37.497263523878445</v>
      </c>
      <c r="J8" s="603">
        <v>0.91</v>
      </c>
      <c r="K8" s="599">
        <v>-0.03</v>
      </c>
      <c r="L8" s="655">
        <f>M8/(L67*L68*1.732)*1000</f>
        <v>54.304171397698624</v>
      </c>
      <c r="M8" s="604">
        <f>M33</f>
        <v>1.302</v>
      </c>
      <c r="N8" s="659">
        <v>0</v>
      </c>
      <c r="O8" s="655">
        <f>P8/(O67*O68*1.732)*1000</f>
        <v>1353.013687520128</v>
      </c>
      <c r="P8" s="603">
        <f>P33</f>
        <v>82.479</v>
      </c>
      <c r="Q8" s="599">
        <v>0.182</v>
      </c>
      <c r="R8" s="655">
        <f>S8/(R67*R68*1.732)*1000</f>
        <v>1269.2330496527597</v>
      </c>
      <c r="S8" s="604">
        <f>S33</f>
        <v>73.357</v>
      </c>
      <c r="T8" s="659">
        <v>1.425</v>
      </c>
    </row>
    <row r="9" spans="1:20" ht="14.25" customHeight="1" thickBot="1">
      <c r="A9" s="757"/>
      <c r="B9" s="757"/>
      <c r="C9" s="38" t="s">
        <v>16</v>
      </c>
      <c r="D9" s="39" t="s">
        <v>17</v>
      </c>
      <c r="E9" s="736"/>
      <c r="F9" s="737"/>
      <c r="G9" s="737"/>
      <c r="H9" s="738"/>
      <c r="I9" s="736">
        <v>4</v>
      </c>
      <c r="J9" s="737"/>
      <c r="K9" s="738"/>
      <c r="L9" s="736">
        <v>4</v>
      </c>
      <c r="M9" s="737"/>
      <c r="N9" s="738"/>
      <c r="O9" s="737">
        <v>4</v>
      </c>
      <c r="P9" s="737"/>
      <c r="Q9" s="738"/>
      <c r="R9" s="736">
        <v>4</v>
      </c>
      <c r="S9" s="737"/>
      <c r="T9" s="738"/>
    </row>
    <row r="10" spans="1:20" ht="15" customHeight="1">
      <c r="A10" s="757"/>
      <c r="B10" s="757"/>
      <c r="C10" s="14"/>
      <c r="D10" s="15"/>
      <c r="E10" s="717"/>
      <c r="F10" s="708"/>
      <c r="G10" s="18" t="s">
        <v>11</v>
      </c>
      <c r="H10" s="19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7"/>
      <c r="T10" s="43"/>
    </row>
    <row r="11" spans="1:20" ht="15" customHeight="1">
      <c r="A11" s="757"/>
      <c r="B11" s="757"/>
      <c r="C11" s="21" t="s">
        <v>21</v>
      </c>
      <c r="D11" s="22"/>
      <c r="E11" s="761"/>
      <c r="F11" s="762"/>
      <c r="G11" s="25" t="s">
        <v>14</v>
      </c>
      <c r="H11" s="26"/>
      <c r="I11" s="48"/>
      <c r="J11" s="49"/>
      <c r="K11" s="50"/>
      <c r="L11" s="48"/>
      <c r="M11" s="49"/>
      <c r="N11" s="50"/>
      <c r="O11" s="48"/>
      <c r="P11" s="49"/>
      <c r="Q11" s="50"/>
      <c r="R11" s="48"/>
      <c r="S11" s="49"/>
      <c r="T11" s="50"/>
    </row>
    <row r="12" spans="1:20" ht="16.5" thickBot="1">
      <c r="A12" s="757"/>
      <c r="B12" s="757"/>
      <c r="C12" s="30"/>
      <c r="D12" s="31"/>
      <c r="E12" s="765"/>
      <c r="F12" s="709"/>
      <c r="G12" s="34"/>
      <c r="H12" s="34"/>
      <c r="I12" s="35"/>
      <c r="J12" s="36"/>
      <c r="K12" s="37"/>
      <c r="L12" s="35"/>
      <c r="M12" s="36"/>
      <c r="N12" s="37"/>
      <c r="O12" s="35"/>
      <c r="P12" s="36"/>
      <c r="Q12" s="37"/>
      <c r="R12" s="35"/>
      <c r="S12" s="36"/>
      <c r="T12" s="37"/>
    </row>
    <row r="13" spans="1:20" ht="13.5" thickBot="1">
      <c r="A13" s="757"/>
      <c r="B13" s="757"/>
      <c r="C13" s="38" t="s">
        <v>16</v>
      </c>
      <c r="D13" s="39" t="s">
        <v>17</v>
      </c>
      <c r="E13" s="736"/>
      <c r="F13" s="737"/>
      <c r="G13" s="737"/>
      <c r="H13" s="738"/>
      <c r="I13" s="723"/>
      <c r="J13" s="724"/>
      <c r="K13" s="715"/>
      <c r="L13" s="723"/>
      <c r="M13" s="724"/>
      <c r="N13" s="715"/>
      <c r="O13" s="723"/>
      <c r="P13" s="724"/>
      <c r="Q13" s="715"/>
      <c r="R13" s="723"/>
      <c r="S13" s="724"/>
      <c r="T13" s="715"/>
    </row>
    <row r="14" spans="1:20" ht="16.5" customHeight="1">
      <c r="A14" s="757"/>
      <c r="B14" s="757"/>
      <c r="C14" s="14"/>
      <c r="D14" s="15"/>
      <c r="E14" s="717"/>
      <c r="F14" s="708"/>
      <c r="G14" s="18" t="s">
        <v>11</v>
      </c>
      <c r="H14" s="19"/>
      <c r="I14" s="40"/>
      <c r="J14" s="41"/>
      <c r="K14" s="42"/>
      <c r="L14" s="40"/>
      <c r="M14" s="41"/>
      <c r="N14" s="42"/>
      <c r="O14" s="40"/>
      <c r="P14" s="41"/>
      <c r="Q14" s="42"/>
      <c r="R14" s="40"/>
      <c r="S14" s="41"/>
      <c r="T14" s="42"/>
    </row>
    <row r="15" spans="1:20" ht="15" customHeight="1">
      <c r="A15" s="757"/>
      <c r="B15" s="757"/>
      <c r="C15" s="21" t="s">
        <v>100</v>
      </c>
      <c r="D15" s="22"/>
      <c r="E15" s="761"/>
      <c r="F15" s="762"/>
      <c r="G15" s="25" t="s">
        <v>14</v>
      </c>
      <c r="H15" s="26"/>
      <c r="I15" s="48"/>
      <c r="J15" s="49"/>
      <c r="K15" s="50"/>
      <c r="L15" s="48"/>
      <c r="M15" s="49"/>
      <c r="N15" s="50"/>
      <c r="O15" s="48"/>
      <c r="P15" s="49"/>
      <c r="Q15" s="50"/>
      <c r="R15" s="48"/>
      <c r="S15" s="52"/>
      <c r="T15" s="50"/>
    </row>
    <row r="16" spans="1:20" ht="15" customHeight="1" thickBot="1">
      <c r="A16" s="757"/>
      <c r="B16" s="757"/>
      <c r="C16" s="53"/>
      <c r="D16" s="31"/>
      <c r="E16" s="765"/>
      <c r="F16" s="709"/>
      <c r="G16" s="34"/>
      <c r="H16" s="34"/>
      <c r="I16" s="35"/>
      <c r="J16" s="36"/>
      <c r="K16" s="37"/>
      <c r="L16" s="35"/>
      <c r="M16" s="36"/>
      <c r="N16" s="37"/>
      <c r="O16" s="35"/>
      <c r="P16" s="36"/>
      <c r="Q16" s="37"/>
      <c r="R16" s="35"/>
      <c r="S16" s="64"/>
      <c r="T16" s="37"/>
    </row>
    <row r="17" spans="1:20" ht="15" customHeight="1" thickBot="1">
      <c r="A17" s="757"/>
      <c r="B17" s="757"/>
      <c r="C17" s="38" t="s">
        <v>16</v>
      </c>
      <c r="D17" s="39" t="s">
        <v>17</v>
      </c>
      <c r="E17" s="736"/>
      <c r="F17" s="737"/>
      <c r="G17" s="737"/>
      <c r="H17" s="738"/>
      <c r="I17" s="736"/>
      <c r="J17" s="737"/>
      <c r="K17" s="738"/>
      <c r="L17" s="736"/>
      <c r="M17" s="737"/>
      <c r="N17" s="738"/>
      <c r="O17" s="736"/>
      <c r="P17" s="737"/>
      <c r="Q17" s="738"/>
      <c r="R17" s="736"/>
      <c r="S17" s="737"/>
      <c r="T17" s="738"/>
    </row>
    <row r="18" spans="1:20" ht="15.75" customHeight="1">
      <c r="A18" s="757"/>
      <c r="B18" s="757"/>
      <c r="C18" s="14"/>
      <c r="D18" s="15"/>
      <c r="E18" s="717"/>
      <c r="F18" s="708"/>
      <c r="G18" s="18" t="s">
        <v>11</v>
      </c>
      <c r="H18" s="17"/>
      <c r="I18" s="44"/>
      <c r="J18" s="45"/>
      <c r="K18" s="43"/>
      <c r="L18" s="46"/>
      <c r="M18" s="45"/>
      <c r="N18" s="47"/>
      <c r="O18" s="44"/>
      <c r="P18" s="45"/>
      <c r="Q18" s="43"/>
      <c r="R18" s="44"/>
      <c r="S18" s="47"/>
      <c r="T18" s="43"/>
    </row>
    <row r="19" spans="1:20" ht="15.75" customHeight="1">
      <c r="A19" s="757"/>
      <c r="B19" s="757"/>
      <c r="C19" s="21" t="s">
        <v>100</v>
      </c>
      <c r="D19" s="22"/>
      <c r="E19" s="761"/>
      <c r="F19" s="762"/>
      <c r="G19" s="25" t="s">
        <v>14</v>
      </c>
      <c r="H19" s="24"/>
      <c r="I19" s="48"/>
      <c r="J19" s="49"/>
      <c r="K19" s="50"/>
      <c r="L19" s="51"/>
      <c r="M19" s="49"/>
      <c r="N19" s="52"/>
      <c r="O19" s="48"/>
      <c r="P19" s="49"/>
      <c r="Q19" s="50"/>
      <c r="R19" s="48"/>
      <c r="S19" s="52"/>
      <c r="T19" s="50"/>
    </row>
    <row r="20" spans="1:20" ht="16.5" customHeight="1" thickBot="1">
      <c r="A20" s="757"/>
      <c r="B20" s="757"/>
      <c r="C20" s="53"/>
      <c r="D20" s="31"/>
      <c r="E20" s="765"/>
      <c r="F20" s="709"/>
      <c r="G20" s="34"/>
      <c r="H20" s="33"/>
      <c r="I20" s="54"/>
      <c r="J20" s="55"/>
      <c r="K20" s="56"/>
      <c r="L20" s="57"/>
      <c r="M20" s="55"/>
      <c r="N20" s="58"/>
      <c r="O20" s="54"/>
      <c r="P20" s="55"/>
      <c r="Q20" s="56"/>
      <c r="R20" s="54"/>
      <c r="S20" s="58"/>
      <c r="T20" s="56"/>
    </row>
    <row r="21" spans="1:20" ht="16.5" customHeight="1" thickBot="1">
      <c r="A21" s="757"/>
      <c r="B21" s="757"/>
      <c r="C21" s="38" t="s">
        <v>16</v>
      </c>
      <c r="D21" s="39" t="s">
        <v>17</v>
      </c>
      <c r="E21" s="736"/>
      <c r="F21" s="737"/>
      <c r="G21" s="737"/>
      <c r="H21" s="738"/>
      <c r="I21" s="736"/>
      <c r="J21" s="737"/>
      <c r="K21" s="738"/>
      <c r="L21" s="736"/>
      <c r="M21" s="737"/>
      <c r="N21" s="738"/>
      <c r="O21" s="736"/>
      <c r="P21" s="737"/>
      <c r="Q21" s="738"/>
      <c r="R21" s="736"/>
      <c r="S21" s="737"/>
      <c r="T21" s="738"/>
    </row>
    <row r="22" spans="1:20" ht="15" customHeight="1">
      <c r="A22" s="757"/>
      <c r="B22" s="757"/>
      <c r="C22" s="706" t="s">
        <v>22</v>
      </c>
      <c r="D22" s="59" t="s">
        <v>207</v>
      </c>
      <c r="E22" s="16"/>
      <c r="F22" s="17"/>
      <c r="G22" s="19"/>
      <c r="H22" s="17"/>
      <c r="I22" s="44"/>
      <c r="J22" s="45"/>
      <c r="K22" s="43"/>
      <c r="L22" s="46"/>
      <c r="M22" s="45"/>
      <c r="N22" s="47"/>
      <c r="O22" s="44"/>
      <c r="P22" s="45"/>
      <c r="Q22" s="43"/>
      <c r="R22" s="44"/>
      <c r="S22" s="47"/>
      <c r="T22" s="43"/>
    </row>
    <row r="23" spans="1:20" ht="15.75" customHeight="1">
      <c r="A23" s="757"/>
      <c r="B23" s="757"/>
      <c r="C23" s="707"/>
      <c r="D23" s="60"/>
      <c r="E23" s="23"/>
      <c r="F23" s="24"/>
      <c r="G23" s="26"/>
      <c r="H23" s="24"/>
      <c r="I23" s="27"/>
      <c r="J23" s="28"/>
      <c r="K23" s="29"/>
      <c r="L23" s="61"/>
      <c r="M23" s="28"/>
      <c r="N23" s="62"/>
      <c r="O23" s="27"/>
      <c r="P23" s="28"/>
      <c r="Q23" s="29"/>
      <c r="R23" s="27"/>
      <c r="S23" s="62"/>
      <c r="T23" s="29"/>
    </row>
    <row r="24" spans="1:20" ht="15.75" customHeight="1" thickBot="1">
      <c r="A24" s="757"/>
      <c r="B24" s="758"/>
      <c r="C24" s="690"/>
      <c r="D24" s="63" t="s">
        <v>579</v>
      </c>
      <c r="E24" s="32"/>
      <c r="F24" s="33"/>
      <c r="G24" s="34"/>
      <c r="H24" s="33"/>
      <c r="I24" s="35">
        <f>I8+I12</f>
        <v>37.497263523878445</v>
      </c>
      <c r="J24" s="36">
        <f>J8</f>
        <v>0.91</v>
      </c>
      <c r="K24" s="37">
        <f aca="true" t="shared" si="0" ref="K24:S24">K8+K12</f>
        <v>-0.03</v>
      </c>
      <c r="L24" s="32">
        <f t="shared" si="0"/>
        <v>54.304171397698624</v>
      </c>
      <c r="M24" s="36">
        <f t="shared" si="0"/>
        <v>1.302</v>
      </c>
      <c r="N24" s="64">
        <f t="shared" si="0"/>
        <v>0</v>
      </c>
      <c r="O24" s="32">
        <f t="shared" si="0"/>
        <v>1353.013687520128</v>
      </c>
      <c r="P24" s="36">
        <f t="shared" si="0"/>
        <v>82.479</v>
      </c>
      <c r="Q24" s="37">
        <f t="shared" si="0"/>
        <v>0.182</v>
      </c>
      <c r="R24" s="32">
        <f t="shared" si="0"/>
        <v>1269.2330496527597</v>
      </c>
      <c r="S24" s="36">
        <f t="shared" si="0"/>
        <v>73.357</v>
      </c>
      <c r="T24" s="37">
        <f>+T8+T12</f>
        <v>1.425</v>
      </c>
    </row>
    <row r="25" spans="1:20" ht="15" customHeight="1">
      <c r="A25" s="757"/>
      <c r="B25" s="756" t="s">
        <v>215</v>
      </c>
      <c r="C25" s="720" t="s">
        <v>25</v>
      </c>
      <c r="D25" s="721"/>
      <c r="E25" s="721"/>
      <c r="F25" s="722"/>
      <c r="G25" s="692"/>
      <c r="H25" s="708"/>
      <c r="I25" s="5" t="s">
        <v>3</v>
      </c>
      <c r="J25" s="6" t="s">
        <v>4</v>
      </c>
      <c r="K25" s="7" t="s">
        <v>5</v>
      </c>
      <c r="L25" s="5" t="s">
        <v>3</v>
      </c>
      <c r="M25" s="6" t="s">
        <v>4</v>
      </c>
      <c r="N25" s="7" t="s">
        <v>5</v>
      </c>
      <c r="O25" s="5" t="s">
        <v>3</v>
      </c>
      <c r="P25" s="6" t="s">
        <v>4</v>
      </c>
      <c r="Q25" s="7" t="s">
        <v>5</v>
      </c>
      <c r="R25" s="5" t="s">
        <v>3</v>
      </c>
      <c r="S25" s="6" t="s">
        <v>4</v>
      </c>
      <c r="T25" s="7" t="s">
        <v>5</v>
      </c>
    </row>
    <row r="26" spans="1:20" ht="15.75" customHeight="1" thickBot="1">
      <c r="A26" s="757"/>
      <c r="B26" s="757"/>
      <c r="C26" s="763"/>
      <c r="D26" s="716"/>
      <c r="E26" s="724"/>
      <c r="F26" s="715"/>
      <c r="G26" s="70"/>
      <c r="H26" s="64"/>
      <c r="I26" s="107" t="s">
        <v>6</v>
      </c>
      <c r="J26" s="108" t="s">
        <v>7</v>
      </c>
      <c r="K26" s="109" t="s">
        <v>8</v>
      </c>
      <c r="L26" s="107" t="s">
        <v>6</v>
      </c>
      <c r="M26" s="108" t="s">
        <v>7</v>
      </c>
      <c r="N26" s="109" t="s">
        <v>8</v>
      </c>
      <c r="O26" s="107" t="s">
        <v>6</v>
      </c>
      <c r="P26" s="108" t="s">
        <v>7</v>
      </c>
      <c r="Q26" s="109" t="s">
        <v>8</v>
      </c>
      <c r="R26" s="107" t="s">
        <v>6</v>
      </c>
      <c r="S26" s="108" t="s">
        <v>7</v>
      </c>
      <c r="T26" s="109" t="s">
        <v>8</v>
      </c>
    </row>
    <row r="27" spans="1:20" ht="15.75" customHeight="1">
      <c r="A27" s="757"/>
      <c r="B27" s="719"/>
      <c r="C27" s="227" t="s">
        <v>209</v>
      </c>
      <c r="D27" s="228"/>
      <c r="E27" s="242" t="s">
        <v>139</v>
      </c>
      <c r="F27" s="240"/>
      <c r="G27" s="45"/>
      <c r="H27" s="62"/>
      <c r="I27" s="44">
        <v>0</v>
      </c>
      <c r="J27" s="45">
        <v>0</v>
      </c>
      <c r="K27" s="47">
        <v>-0.1</v>
      </c>
      <c r="L27" s="44">
        <v>68.5</v>
      </c>
      <c r="M27" s="45">
        <v>0.182</v>
      </c>
      <c r="N27" s="43">
        <v>1.243</v>
      </c>
      <c r="O27" s="44">
        <v>1709.5</v>
      </c>
      <c r="P27" s="45">
        <v>82.17</v>
      </c>
      <c r="Q27" s="43">
        <v>59.953</v>
      </c>
      <c r="R27" s="44">
        <v>1917</v>
      </c>
      <c r="S27" s="45">
        <v>72.229</v>
      </c>
      <c r="T27" s="43">
        <v>61.105</v>
      </c>
    </row>
    <row r="28" spans="1:20" ht="15" customHeight="1">
      <c r="A28" s="757"/>
      <c r="B28" s="719"/>
      <c r="C28" s="229" t="s">
        <v>210</v>
      </c>
      <c r="D28" s="230"/>
      <c r="E28" s="243" t="s">
        <v>61</v>
      </c>
      <c r="F28" s="241"/>
      <c r="G28" s="28"/>
      <c r="H28" s="62"/>
      <c r="I28" s="48">
        <v>0.2</v>
      </c>
      <c r="J28" s="28">
        <v>0</v>
      </c>
      <c r="K28" s="52">
        <v>0</v>
      </c>
      <c r="L28" s="48">
        <v>0.56</v>
      </c>
      <c r="M28" s="28">
        <v>0</v>
      </c>
      <c r="N28" s="50">
        <v>-0.019</v>
      </c>
      <c r="O28" s="48">
        <v>0.08</v>
      </c>
      <c r="P28" s="28">
        <v>0</v>
      </c>
      <c r="Q28" s="50">
        <v>-0.005</v>
      </c>
      <c r="R28" s="48">
        <v>0.24</v>
      </c>
      <c r="S28" s="28">
        <v>0</v>
      </c>
      <c r="T28" s="50">
        <v>-0.005</v>
      </c>
    </row>
    <row r="29" spans="1:20" ht="15.75" customHeight="1">
      <c r="A29" s="757"/>
      <c r="B29" s="719"/>
      <c r="C29" s="229" t="s">
        <v>211</v>
      </c>
      <c r="D29" s="230"/>
      <c r="E29" s="243" t="s">
        <v>161</v>
      </c>
      <c r="F29" s="241"/>
      <c r="G29" s="28"/>
      <c r="H29" s="62"/>
      <c r="I29" s="48">
        <v>1900</v>
      </c>
      <c r="J29" s="28">
        <v>1.36</v>
      </c>
      <c r="K29" s="52">
        <v>121.6</v>
      </c>
      <c r="L29" s="48">
        <v>1886</v>
      </c>
      <c r="M29" s="28">
        <v>1.575</v>
      </c>
      <c r="N29" s="50">
        <v>116.724</v>
      </c>
      <c r="O29" s="48">
        <v>777.5</v>
      </c>
      <c r="P29" s="28">
        <v>0.727</v>
      </c>
      <c r="Q29" s="50">
        <v>44.162</v>
      </c>
      <c r="R29" s="48">
        <v>1570.4</v>
      </c>
      <c r="S29" s="28">
        <v>1.546</v>
      </c>
      <c r="T29" s="50">
        <v>89.081</v>
      </c>
    </row>
    <row r="30" spans="1:20" ht="15" customHeight="1">
      <c r="A30" s="757"/>
      <c r="B30" s="719"/>
      <c r="C30" s="229" t="s">
        <v>212</v>
      </c>
      <c r="D30" s="230"/>
      <c r="E30" s="243" t="s">
        <v>191</v>
      </c>
      <c r="F30" s="241"/>
      <c r="G30" s="28"/>
      <c r="H30" s="62"/>
      <c r="I30" s="48">
        <v>795.9</v>
      </c>
      <c r="J30" s="28">
        <v>-0.2</v>
      </c>
      <c r="K30" s="52">
        <v>-50</v>
      </c>
      <c r="L30" s="48">
        <v>782.4</v>
      </c>
      <c r="M30" s="28">
        <v>-0.2</v>
      </c>
      <c r="N30" s="309">
        <v>-48.357</v>
      </c>
      <c r="O30" s="48">
        <v>765.3</v>
      </c>
      <c r="P30" s="28">
        <v>-0.182</v>
      </c>
      <c r="Q30" s="50">
        <v>-46.538</v>
      </c>
      <c r="R30" s="48">
        <v>807.9</v>
      </c>
      <c r="S30" s="28">
        <v>-0.182</v>
      </c>
      <c r="T30" s="50">
        <v>-46.283</v>
      </c>
    </row>
    <row r="31" spans="1:20" ht="15" customHeight="1">
      <c r="A31" s="757"/>
      <c r="B31" s="719"/>
      <c r="C31" s="229" t="s">
        <v>213</v>
      </c>
      <c r="D31" s="230"/>
      <c r="E31" s="243" t="s">
        <v>53</v>
      </c>
      <c r="F31" s="241"/>
      <c r="G31" s="49"/>
      <c r="H31" s="52"/>
      <c r="I31" s="48">
        <v>1140</v>
      </c>
      <c r="J31" s="28">
        <v>-0.25</v>
      </c>
      <c r="K31" s="52">
        <v>-71.3</v>
      </c>
      <c r="L31" s="48">
        <v>1123.5</v>
      </c>
      <c r="M31" s="28">
        <v>-0.255</v>
      </c>
      <c r="N31" s="309">
        <v>-69.398</v>
      </c>
      <c r="O31" s="48">
        <v>1095</v>
      </c>
      <c r="P31" s="28">
        <v>-0.236</v>
      </c>
      <c r="Q31" s="50">
        <v>-66.433</v>
      </c>
      <c r="R31" s="48">
        <v>1114.5</v>
      </c>
      <c r="S31" s="28">
        <v>-0.236</v>
      </c>
      <c r="T31" s="50">
        <v>-66.961</v>
      </c>
    </row>
    <row r="32" spans="1:20" ht="16.5" customHeight="1">
      <c r="A32" s="757"/>
      <c r="B32" s="719"/>
      <c r="C32" s="229"/>
      <c r="D32" s="230"/>
      <c r="E32" s="244"/>
      <c r="F32" s="52"/>
      <c r="G32" s="49"/>
      <c r="H32" s="52"/>
      <c r="I32" s="48"/>
      <c r="J32" s="28"/>
      <c r="K32" s="52"/>
      <c r="L32" s="48"/>
      <c r="M32" s="28"/>
      <c r="N32" s="50"/>
      <c r="O32" s="48"/>
      <c r="P32" s="28"/>
      <c r="Q32" s="50"/>
      <c r="R32" s="48"/>
      <c r="S32" s="28"/>
      <c r="T32" s="50"/>
    </row>
    <row r="33" spans="1:20" ht="15.75" customHeight="1">
      <c r="A33" s="757"/>
      <c r="B33" s="719"/>
      <c r="C33" s="229"/>
      <c r="D33" s="232" t="s">
        <v>192</v>
      </c>
      <c r="E33" s="233"/>
      <c r="F33" s="52"/>
      <c r="G33" s="49"/>
      <c r="H33" s="52"/>
      <c r="I33" s="48"/>
      <c r="J33" s="28">
        <f>SUM(J27:J31)</f>
        <v>0.9100000000000001</v>
      </c>
      <c r="K33" s="656">
        <f>SUM(K27:K31)</f>
        <v>0.20000000000000284</v>
      </c>
      <c r="L33" s="48"/>
      <c r="M33" s="28">
        <f>SUM(M27:M31)</f>
        <v>1.302</v>
      </c>
      <c r="N33" s="50">
        <f>SUM(N27:N31)</f>
        <v>0.19300000000001205</v>
      </c>
      <c r="O33" s="48"/>
      <c r="P33" s="28">
        <f>SUM(P27:P31)</f>
        <v>82.479</v>
      </c>
      <c r="Q33" s="50">
        <f>SUM(Q27:Q31)</f>
        <v>-8.861000000000004</v>
      </c>
      <c r="R33" s="48"/>
      <c r="S33" s="28">
        <f>SUM(S27:S31)</f>
        <v>73.357</v>
      </c>
      <c r="T33" s="284">
        <f>SUM(T27:T31)</f>
        <v>36.93699999999998</v>
      </c>
    </row>
    <row r="34" spans="1:20" ht="14.25" customHeight="1">
      <c r="A34" s="757"/>
      <c r="B34" s="719"/>
      <c r="C34" s="212"/>
      <c r="D34" s="231"/>
      <c r="E34" s="234"/>
      <c r="F34" s="52"/>
      <c r="G34" s="49"/>
      <c r="H34" s="52"/>
      <c r="I34" s="48"/>
      <c r="J34" s="28"/>
      <c r="K34" s="52"/>
      <c r="L34" s="48"/>
      <c r="M34" s="28"/>
      <c r="N34" s="50"/>
      <c r="O34" s="48"/>
      <c r="P34" s="28"/>
      <c r="Q34" s="50"/>
      <c r="R34" s="48"/>
      <c r="S34" s="28"/>
      <c r="T34" s="50"/>
    </row>
    <row r="35" spans="1:20" ht="14.25" customHeight="1">
      <c r="A35" s="757"/>
      <c r="B35" s="719"/>
      <c r="C35" s="140"/>
      <c r="D35" s="141"/>
      <c r="E35" s="234"/>
      <c r="F35" s="52"/>
      <c r="G35" s="49"/>
      <c r="H35" s="52"/>
      <c r="I35" s="48"/>
      <c r="J35" s="28"/>
      <c r="K35" s="52"/>
      <c r="L35" s="48"/>
      <c r="M35" s="28"/>
      <c r="N35" s="50"/>
      <c r="O35" s="48"/>
      <c r="P35" s="28"/>
      <c r="Q35" s="50"/>
      <c r="R35" s="48"/>
      <c r="S35" s="28"/>
      <c r="T35" s="50"/>
    </row>
    <row r="36" spans="1:20" ht="14.25" customHeight="1">
      <c r="A36" s="757"/>
      <c r="B36" s="719"/>
      <c r="C36" s="140"/>
      <c r="D36" s="141"/>
      <c r="E36" s="234"/>
      <c r="F36" s="52"/>
      <c r="G36" s="49"/>
      <c r="H36" s="52"/>
      <c r="I36" s="48"/>
      <c r="J36" s="28"/>
      <c r="K36" s="52"/>
      <c r="L36" s="48"/>
      <c r="M36" s="28"/>
      <c r="N36" s="50"/>
      <c r="O36" s="48"/>
      <c r="P36" s="28"/>
      <c r="Q36" s="50"/>
      <c r="R36" s="48"/>
      <c r="S36" s="28"/>
      <c r="T36" s="50"/>
    </row>
    <row r="37" spans="1:20" ht="15" customHeight="1">
      <c r="A37" s="757"/>
      <c r="B37" s="719"/>
      <c r="C37" s="140"/>
      <c r="D37" s="141"/>
      <c r="E37" s="234"/>
      <c r="F37" s="52"/>
      <c r="G37" s="49"/>
      <c r="H37" s="52"/>
      <c r="I37" s="48"/>
      <c r="J37" s="28"/>
      <c r="K37" s="52"/>
      <c r="L37" s="48"/>
      <c r="M37" s="28"/>
      <c r="N37" s="50"/>
      <c r="O37" s="48"/>
      <c r="P37" s="28"/>
      <c r="Q37" s="50"/>
      <c r="R37" s="48"/>
      <c r="S37" s="28"/>
      <c r="T37" s="50"/>
    </row>
    <row r="38" spans="1:20" ht="15.75" customHeight="1">
      <c r="A38" s="757"/>
      <c r="B38" s="719"/>
      <c r="C38" s="212"/>
      <c r="D38" s="213"/>
      <c r="E38" s="235"/>
      <c r="F38" s="52"/>
      <c r="G38" s="49"/>
      <c r="H38" s="52"/>
      <c r="I38" s="48"/>
      <c r="J38" s="28"/>
      <c r="K38" s="52"/>
      <c r="L38" s="48"/>
      <c r="M38" s="28"/>
      <c r="N38" s="50"/>
      <c r="O38" s="48"/>
      <c r="P38" s="28"/>
      <c r="Q38" s="50"/>
      <c r="R38" s="48"/>
      <c r="S38" s="28"/>
      <c r="T38" s="50"/>
    </row>
    <row r="39" spans="1:20" ht="14.25" customHeight="1">
      <c r="A39" s="757"/>
      <c r="B39" s="719"/>
      <c r="C39" s="140"/>
      <c r="D39" s="141"/>
      <c r="E39" s="234"/>
      <c r="F39" s="52"/>
      <c r="G39" s="49"/>
      <c r="H39" s="52"/>
      <c r="I39" s="48"/>
      <c r="J39" s="28"/>
      <c r="K39" s="52"/>
      <c r="L39" s="48"/>
      <c r="M39" s="28"/>
      <c r="N39" s="50"/>
      <c r="O39" s="48"/>
      <c r="P39" s="28"/>
      <c r="Q39" s="50"/>
      <c r="R39" s="48"/>
      <c r="S39" s="28"/>
      <c r="T39" s="50"/>
    </row>
    <row r="40" spans="1:20" ht="14.25" customHeight="1">
      <c r="A40" s="757"/>
      <c r="B40" s="719"/>
      <c r="C40" s="212"/>
      <c r="D40" s="213"/>
      <c r="E40" s="235"/>
      <c r="F40" s="52"/>
      <c r="G40" s="49"/>
      <c r="H40" s="52"/>
      <c r="I40" s="48"/>
      <c r="J40" s="28"/>
      <c r="K40" s="52"/>
      <c r="L40" s="48"/>
      <c r="M40" s="28"/>
      <c r="N40" s="50"/>
      <c r="O40" s="48"/>
      <c r="P40" s="28"/>
      <c r="Q40" s="50"/>
      <c r="R40" s="48"/>
      <c r="S40" s="28"/>
      <c r="T40" s="50"/>
    </row>
    <row r="41" spans="1:20" ht="15.75" customHeight="1">
      <c r="A41" s="757"/>
      <c r="B41" s="719"/>
      <c r="C41" s="713"/>
      <c r="D41" s="714"/>
      <c r="E41" s="234"/>
      <c r="F41" s="52"/>
      <c r="G41" s="49"/>
      <c r="H41" s="52"/>
      <c r="I41" s="48"/>
      <c r="J41" s="49"/>
      <c r="K41" s="52"/>
      <c r="L41" s="48"/>
      <c r="M41" s="49"/>
      <c r="N41" s="50"/>
      <c r="O41" s="48"/>
      <c r="P41" s="49"/>
      <c r="Q41" s="50"/>
      <c r="R41" s="48"/>
      <c r="S41" s="49"/>
      <c r="T41" s="50"/>
    </row>
    <row r="42" spans="1:20" ht="15.75" customHeight="1">
      <c r="A42" s="757"/>
      <c r="B42" s="719"/>
      <c r="C42" s="713"/>
      <c r="D42" s="714"/>
      <c r="E42" s="234"/>
      <c r="F42" s="52"/>
      <c r="G42" s="49"/>
      <c r="H42" s="52"/>
      <c r="I42" s="48"/>
      <c r="J42" s="49"/>
      <c r="K42" s="52"/>
      <c r="L42" s="48"/>
      <c r="M42" s="49"/>
      <c r="N42" s="50"/>
      <c r="O42" s="48"/>
      <c r="P42" s="49"/>
      <c r="Q42" s="50"/>
      <c r="R42" s="48"/>
      <c r="S42" s="49"/>
      <c r="T42" s="50"/>
    </row>
    <row r="43" spans="1:20" ht="15.75" customHeight="1">
      <c r="A43" s="757"/>
      <c r="B43" s="719"/>
      <c r="C43" s="693"/>
      <c r="D43" s="694"/>
      <c r="E43" s="236"/>
      <c r="F43" s="52"/>
      <c r="G43" s="49"/>
      <c r="H43" s="52"/>
      <c r="I43" s="48"/>
      <c r="J43" s="49"/>
      <c r="K43" s="52"/>
      <c r="L43" s="48"/>
      <c r="M43" s="49"/>
      <c r="N43" s="50"/>
      <c r="O43" s="48"/>
      <c r="P43" s="49"/>
      <c r="Q43" s="50"/>
      <c r="R43" s="48"/>
      <c r="S43" s="49"/>
      <c r="T43" s="50"/>
    </row>
    <row r="44" spans="1:20" ht="16.5" customHeight="1">
      <c r="A44" s="757"/>
      <c r="B44" s="719"/>
      <c r="C44" s="698"/>
      <c r="D44" s="699"/>
      <c r="E44" s="234"/>
      <c r="F44" s="52"/>
      <c r="G44" s="49"/>
      <c r="H44" s="52"/>
      <c r="I44" s="48"/>
      <c r="J44" s="49"/>
      <c r="K44" s="52"/>
      <c r="L44" s="48"/>
      <c r="M44" s="49"/>
      <c r="N44" s="50"/>
      <c r="O44" s="48"/>
      <c r="P44" s="49"/>
      <c r="Q44" s="50"/>
      <c r="R44" s="48"/>
      <c r="S44" s="49"/>
      <c r="T44" s="50"/>
    </row>
    <row r="45" spans="1:20" ht="15.75" customHeight="1">
      <c r="A45" s="757"/>
      <c r="B45" s="719"/>
      <c r="C45" s="698"/>
      <c r="D45" s="699"/>
      <c r="E45" s="234"/>
      <c r="F45" s="52"/>
      <c r="G45" s="49"/>
      <c r="H45" s="52"/>
      <c r="I45" s="48"/>
      <c r="J45" s="49"/>
      <c r="K45" s="52"/>
      <c r="L45" s="48"/>
      <c r="M45" s="49"/>
      <c r="N45" s="50"/>
      <c r="O45" s="48"/>
      <c r="P45" s="49"/>
      <c r="Q45" s="50"/>
      <c r="R45" s="48"/>
      <c r="S45" s="49"/>
      <c r="T45" s="50"/>
    </row>
    <row r="46" spans="1:20" ht="15" customHeight="1">
      <c r="A46" s="757"/>
      <c r="B46" s="719"/>
      <c r="C46" s="698"/>
      <c r="D46" s="699"/>
      <c r="E46" s="234"/>
      <c r="F46" s="52"/>
      <c r="G46" s="49"/>
      <c r="H46" s="52"/>
      <c r="I46" s="48"/>
      <c r="J46" s="49"/>
      <c r="K46" s="52"/>
      <c r="L46" s="48"/>
      <c r="M46" s="49"/>
      <c r="N46" s="50"/>
      <c r="O46" s="48"/>
      <c r="P46" s="49"/>
      <c r="Q46" s="50"/>
      <c r="R46" s="48"/>
      <c r="S46" s="49"/>
      <c r="T46" s="50"/>
    </row>
    <row r="47" spans="1:20" ht="15.75" customHeight="1">
      <c r="A47" s="757"/>
      <c r="B47" s="719"/>
      <c r="C47" s="698"/>
      <c r="D47" s="699"/>
      <c r="E47" s="234"/>
      <c r="F47" s="52"/>
      <c r="G47" s="49"/>
      <c r="H47" s="52"/>
      <c r="I47" s="48"/>
      <c r="J47" s="49"/>
      <c r="K47" s="52"/>
      <c r="L47" s="48"/>
      <c r="M47" s="49"/>
      <c r="N47" s="50"/>
      <c r="O47" s="48"/>
      <c r="P47" s="49"/>
      <c r="Q47" s="50"/>
      <c r="R47" s="48"/>
      <c r="S47" s="49"/>
      <c r="T47" s="50"/>
    </row>
    <row r="48" spans="1:20" ht="15" customHeight="1">
      <c r="A48" s="757"/>
      <c r="B48" s="719"/>
      <c r="C48" s="140"/>
      <c r="D48" s="141"/>
      <c r="E48" s="237"/>
      <c r="F48" s="52"/>
      <c r="G48" s="49"/>
      <c r="H48" s="52"/>
      <c r="I48" s="48"/>
      <c r="J48" s="28"/>
      <c r="K48" s="52"/>
      <c r="L48" s="48"/>
      <c r="M48" s="28"/>
      <c r="N48" s="50"/>
      <c r="O48" s="48"/>
      <c r="P48" s="28"/>
      <c r="Q48" s="50"/>
      <c r="R48" s="48"/>
      <c r="S48" s="28"/>
      <c r="T48" s="50"/>
    </row>
    <row r="49" spans="1:20" ht="16.5" customHeight="1">
      <c r="A49" s="757"/>
      <c r="B49" s="719"/>
      <c r="C49" s="140"/>
      <c r="D49" s="141"/>
      <c r="E49" s="237"/>
      <c r="F49" s="52"/>
      <c r="G49" s="49"/>
      <c r="H49" s="52"/>
      <c r="I49" s="48"/>
      <c r="J49" s="28"/>
      <c r="K49" s="52"/>
      <c r="L49" s="48"/>
      <c r="M49" s="28"/>
      <c r="N49" s="50"/>
      <c r="O49" s="48"/>
      <c r="P49" s="28"/>
      <c r="Q49" s="50"/>
      <c r="R49" s="48"/>
      <c r="S49" s="28"/>
      <c r="T49" s="50"/>
    </row>
    <row r="50" spans="1:20" ht="15" customHeight="1">
      <c r="A50" s="757"/>
      <c r="B50" s="719"/>
      <c r="C50" s="140"/>
      <c r="D50" s="141"/>
      <c r="E50" s="237"/>
      <c r="F50" s="52"/>
      <c r="G50" s="49"/>
      <c r="H50" s="52"/>
      <c r="I50" s="48"/>
      <c r="J50" s="28"/>
      <c r="K50" s="52"/>
      <c r="L50" s="48"/>
      <c r="M50" s="28"/>
      <c r="N50" s="50"/>
      <c r="O50" s="48"/>
      <c r="P50" s="28"/>
      <c r="Q50" s="50"/>
      <c r="R50" s="48"/>
      <c r="S50" s="28"/>
      <c r="T50" s="50"/>
    </row>
    <row r="51" spans="1:20" ht="15" customHeight="1">
      <c r="A51" s="757"/>
      <c r="B51" s="719"/>
      <c r="C51" s="140"/>
      <c r="D51" s="141"/>
      <c r="E51" s="237"/>
      <c r="F51" s="52"/>
      <c r="G51" s="49"/>
      <c r="H51" s="52"/>
      <c r="I51" s="48"/>
      <c r="J51" s="28"/>
      <c r="K51" s="52"/>
      <c r="L51" s="48"/>
      <c r="M51" s="28"/>
      <c r="N51" s="50"/>
      <c r="O51" s="48"/>
      <c r="P51" s="28"/>
      <c r="Q51" s="50"/>
      <c r="R51" s="48"/>
      <c r="S51" s="28"/>
      <c r="T51" s="50"/>
    </row>
    <row r="52" spans="1:20" ht="15.75" customHeight="1">
      <c r="A52" s="757"/>
      <c r="B52" s="719"/>
      <c r="C52" s="140"/>
      <c r="D52" s="141"/>
      <c r="E52" s="237"/>
      <c r="F52" s="52"/>
      <c r="G52" s="49"/>
      <c r="H52" s="52"/>
      <c r="I52" s="48"/>
      <c r="J52" s="28"/>
      <c r="K52" s="52"/>
      <c r="L52" s="48"/>
      <c r="M52" s="28"/>
      <c r="N52" s="50"/>
      <c r="O52" s="48"/>
      <c r="P52" s="28"/>
      <c r="Q52" s="50"/>
      <c r="R52" s="48"/>
      <c r="S52" s="28"/>
      <c r="T52" s="50"/>
    </row>
    <row r="53" spans="1:20" ht="15" customHeight="1">
      <c r="A53" s="757"/>
      <c r="B53" s="719"/>
      <c r="C53" s="140"/>
      <c r="D53" s="141"/>
      <c r="E53" s="237"/>
      <c r="F53" s="52"/>
      <c r="G53" s="49"/>
      <c r="H53" s="52"/>
      <c r="I53" s="48"/>
      <c r="J53" s="28"/>
      <c r="K53" s="52"/>
      <c r="L53" s="48"/>
      <c r="M53" s="28"/>
      <c r="N53" s="50"/>
      <c r="O53" s="48"/>
      <c r="P53" s="28"/>
      <c r="Q53" s="50"/>
      <c r="R53" s="48"/>
      <c r="S53" s="28"/>
      <c r="T53" s="50"/>
    </row>
    <row r="54" spans="1:20" ht="15" customHeight="1">
      <c r="A54" s="757"/>
      <c r="B54" s="719"/>
      <c r="C54" s="140"/>
      <c r="D54" s="141"/>
      <c r="E54" s="237"/>
      <c r="F54" s="52"/>
      <c r="G54" s="49"/>
      <c r="H54" s="52"/>
      <c r="I54" s="48"/>
      <c r="J54" s="28"/>
      <c r="K54" s="52"/>
      <c r="L54" s="48"/>
      <c r="M54" s="28"/>
      <c r="N54" s="50"/>
      <c r="O54" s="48"/>
      <c r="P54" s="28"/>
      <c r="Q54" s="50"/>
      <c r="R54" s="48"/>
      <c r="S54" s="28"/>
      <c r="T54" s="50"/>
    </row>
    <row r="55" spans="1:20" ht="15" customHeight="1">
      <c r="A55" s="757"/>
      <c r="B55" s="719"/>
      <c r="C55" s="212"/>
      <c r="D55" s="213"/>
      <c r="E55" s="212"/>
      <c r="F55" s="52"/>
      <c r="G55" s="49"/>
      <c r="H55" s="52"/>
      <c r="I55" s="48"/>
      <c r="J55" s="28"/>
      <c r="K55" s="52"/>
      <c r="L55" s="48"/>
      <c r="M55" s="28"/>
      <c r="N55" s="50"/>
      <c r="O55" s="48"/>
      <c r="P55" s="28"/>
      <c r="Q55" s="50"/>
      <c r="R55" s="48"/>
      <c r="S55" s="28"/>
      <c r="T55" s="50"/>
    </row>
    <row r="56" spans="1:20" ht="14.25" customHeight="1">
      <c r="A56" s="757"/>
      <c r="B56" s="719"/>
      <c r="C56" s="140"/>
      <c r="D56" s="141"/>
      <c r="E56" s="237"/>
      <c r="F56" s="52"/>
      <c r="G56" s="49"/>
      <c r="H56" s="52"/>
      <c r="I56" s="48"/>
      <c r="J56" s="28"/>
      <c r="K56" s="52"/>
      <c r="L56" s="48"/>
      <c r="M56" s="28"/>
      <c r="N56" s="50"/>
      <c r="O56" s="48"/>
      <c r="P56" s="28"/>
      <c r="Q56" s="50"/>
      <c r="R56" s="48"/>
      <c r="S56" s="28"/>
      <c r="T56" s="50"/>
    </row>
    <row r="57" spans="1:20" ht="15.75" customHeight="1">
      <c r="A57" s="757"/>
      <c r="B57" s="719"/>
      <c r="C57" s="140"/>
      <c r="D57" s="141"/>
      <c r="E57" s="237"/>
      <c r="F57" s="52"/>
      <c r="G57" s="49"/>
      <c r="H57" s="52"/>
      <c r="I57" s="48"/>
      <c r="J57" s="28"/>
      <c r="K57" s="52"/>
      <c r="L57" s="48"/>
      <c r="M57" s="28"/>
      <c r="N57" s="50"/>
      <c r="O57" s="48"/>
      <c r="P57" s="28"/>
      <c r="Q57" s="50"/>
      <c r="R57" s="48"/>
      <c r="S57" s="28"/>
      <c r="T57" s="50"/>
    </row>
    <row r="58" spans="1:20" ht="15.75" customHeight="1">
      <c r="A58" s="757"/>
      <c r="B58" s="719"/>
      <c r="C58" s="140"/>
      <c r="D58" s="141"/>
      <c r="E58" s="237"/>
      <c r="F58" s="52"/>
      <c r="G58" s="49"/>
      <c r="H58" s="52"/>
      <c r="I58" s="48"/>
      <c r="J58" s="28"/>
      <c r="K58" s="52"/>
      <c r="L58" s="48"/>
      <c r="M58" s="28"/>
      <c r="N58" s="50"/>
      <c r="O58" s="48"/>
      <c r="P58" s="28"/>
      <c r="Q58" s="50"/>
      <c r="R58" s="48"/>
      <c r="S58" s="28"/>
      <c r="T58" s="50"/>
    </row>
    <row r="59" spans="1:20" ht="15.75" customHeight="1">
      <c r="A59" s="757"/>
      <c r="B59" s="719"/>
      <c r="C59" s="140"/>
      <c r="D59" s="141"/>
      <c r="E59" s="237"/>
      <c r="F59" s="52"/>
      <c r="G59" s="49"/>
      <c r="H59" s="52"/>
      <c r="I59" s="48"/>
      <c r="J59" s="28"/>
      <c r="K59" s="52"/>
      <c r="L59" s="48"/>
      <c r="M59" s="28"/>
      <c r="N59" s="50"/>
      <c r="O59" s="48"/>
      <c r="P59" s="28"/>
      <c r="Q59" s="50"/>
      <c r="R59" s="48"/>
      <c r="S59" s="28"/>
      <c r="T59" s="50"/>
    </row>
    <row r="60" spans="1:20" ht="15.75" customHeight="1">
      <c r="A60" s="757"/>
      <c r="B60" s="719"/>
      <c r="C60" s="140"/>
      <c r="D60" s="141"/>
      <c r="E60" s="237"/>
      <c r="F60" s="52"/>
      <c r="G60" s="49"/>
      <c r="H60" s="52"/>
      <c r="I60" s="48"/>
      <c r="J60" s="28"/>
      <c r="K60" s="52"/>
      <c r="L60" s="48"/>
      <c r="M60" s="28"/>
      <c r="N60" s="50"/>
      <c r="O60" s="48"/>
      <c r="P60" s="28"/>
      <c r="Q60" s="50"/>
      <c r="R60" s="48"/>
      <c r="S60" s="28"/>
      <c r="T60" s="50"/>
    </row>
    <row r="61" spans="1:20" ht="15" customHeight="1">
      <c r="A61" s="757"/>
      <c r="B61" s="719"/>
      <c r="C61" s="142"/>
      <c r="D61" s="143"/>
      <c r="E61" s="238"/>
      <c r="F61" s="52"/>
      <c r="G61" s="49"/>
      <c r="H61" s="52"/>
      <c r="I61" s="48"/>
      <c r="J61" s="28"/>
      <c r="K61" s="52"/>
      <c r="L61" s="48"/>
      <c r="M61" s="28"/>
      <c r="N61" s="50"/>
      <c r="O61" s="48"/>
      <c r="P61" s="28"/>
      <c r="Q61" s="50"/>
      <c r="R61" s="48"/>
      <c r="S61" s="28"/>
      <c r="T61" s="50"/>
    </row>
    <row r="62" spans="1:20" ht="14.25" customHeight="1" thickBot="1">
      <c r="A62" s="757"/>
      <c r="B62" s="691"/>
      <c r="C62" s="214"/>
      <c r="D62" s="215"/>
      <c r="E62" s="239"/>
      <c r="F62" s="64"/>
      <c r="G62" s="36"/>
      <c r="H62" s="64"/>
      <c r="I62" s="35"/>
      <c r="J62" s="70"/>
      <c r="K62" s="64"/>
      <c r="L62" s="35"/>
      <c r="M62" s="70"/>
      <c r="N62" s="37"/>
      <c r="O62" s="35"/>
      <c r="P62" s="70"/>
      <c r="Q62" s="37"/>
      <c r="R62" s="35"/>
      <c r="S62" s="70"/>
      <c r="T62" s="37"/>
    </row>
    <row r="63" spans="1:20" ht="15.75" customHeight="1">
      <c r="A63" s="757"/>
      <c r="B63" s="720" t="s">
        <v>95</v>
      </c>
      <c r="C63" s="721"/>
      <c r="D63" s="722"/>
      <c r="E63" s="710" t="s">
        <v>100</v>
      </c>
      <c r="F63" s="711"/>
      <c r="G63" s="711"/>
      <c r="H63" s="712"/>
      <c r="I63" s="44"/>
      <c r="J63" s="45"/>
      <c r="K63" s="47"/>
      <c r="L63" s="44"/>
      <c r="M63" s="45"/>
      <c r="N63" s="43"/>
      <c r="O63" s="44"/>
      <c r="P63" s="45"/>
      <c r="Q63" s="43"/>
      <c r="R63" s="44"/>
      <c r="S63" s="47"/>
      <c r="T63" s="43"/>
    </row>
    <row r="64" spans="1:20" ht="16.5" customHeight="1" thickBot="1">
      <c r="A64" s="757"/>
      <c r="B64" s="700" t="s">
        <v>96</v>
      </c>
      <c r="C64" s="701"/>
      <c r="D64" s="702"/>
      <c r="E64" s="703" t="s">
        <v>100</v>
      </c>
      <c r="F64" s="704"/>
      <c r="G64" s="704"/>
      <c r="H64" s="705"/>
      <c r="I64" s="35"/>
      <c r="J64" s="36"/>
      <c r="K64" s="64"/>
      <c r="L64" s="35"/>
      <c r="M64" s="36"/>
      <c r="N64" s="37"/>
      <c r="O64" s="35"/>
      <c r="P64" s="36"/>
      <c r="Q64" s="37"/>
      <c r="R64" s="35"/>
      <c r="S64" s="64"/>
      <c r="T64" s="37"/>
    </row>
    <row r="65" spans="1:20" ht="16.5" customHeight="1">
      <c r="A65" s="757"/>
      <c r="B65" s="720" t="s">
        <v>216</v>
      </c>
      <c r="C65" s="721"/>
      <c r="D65" s="59" t="s">
        <v>207</v>
      </c>
      <c r="E65" s="692"/>
      <c r="F65" s="692"/>
      <c r="G65" s="692"/>
      <c r="H65" s="708"/>
      <c r="I65" s="45">
        <v>232.8</v>
      </c>
      <c r="J65" s="45">
        <v>232.8</v>
      </c>
      <c r="K65" s="47">
        <v>232.8</v>
      </c>
      <c r="L65" s="44">
        <v>229.416</v>
      </c>
      <c r="M65" s="45">
        <v>229.416</v>
      </c>
      <c r="N65" s="43">
        <v>229.416</v>
      </c>
      <c r="O65" s="44">
        <v>225.324</v>
      </c>
      <c r="P65" s="45">
        <v>225.324</v>
      </c>
      <c r="Q65" s="43">
        <v>225.324</v>
      </c>
      <c r="R65" s="44">
        <v>226.468</v>
      </c>
      <c r="S65" s="47">
        <v>226.468</v>
      </c>
      <c r="T65" s="43">
        <v>226.478</v>
      </c>
    </row>
    <row r="66" spans="1:20" ht="16.5" customHeight="1">
      <c r="A66" s="757"/>
      <c r="B66" s="723"/>
      <c r="C66" s="724"/>
      <c r="D66" s="60"/>
      <c r="E66" s="666"/>
      <c r="F66" s="666"/>
      <c r="G66" s="666"/>
      <c r="H66" s="762"/>
      <c r="I66" s="48"/>
      <c r="J66" s="49"/>
      <c r="K66" s="52"/>
      <c r="L66" s="48"/>
      <c r="M66" s="49"/>
      <c r="N66" s="50"/>
      <c r="O66" s="48"/>
      <c r="P66" s="49"/>
      <c r="Q66" s="50"/>
      <c r="R66" s="48"/>
      <c r="S66" s="52"/>
      <c r="T66" s="50"/>
    </row>
    <row r="67" spans="1:20" ht="16.5" customHeight="1" thickBot="1">
      <c r="A67" s="757"/>
      <c r="B67" s="763"/>
      <c r="C67" s="716"/>
      <c r="D67" s="63" t="s">
        <v>214</v>
      </c>
      <c r="E67" s="670" t="s">
        <v>174</v>
      </c>
      <c r="F67" s="670"/>
      <c r="G67" s="670"/>
      <c r="H67" s="709"/>
      <c r="I67" s="765">
        <v>36.3</v>
      </c>
      <c r="J67" s="770"/>
      <c r="K67" s="770"/>
      <c r="L67" s="765">
        <v>35.77</v>
      </c>
      <c r="M67" s="770"/>
      <c r="N67" s="766"/>
      <c r="O67" s="765">
        <v>35.196</v>
      </c>
      <c r="P67" s="770"/>
      <c r="Q67" s="766"/>
      <c r="R67" s="765">
        <v>35.126</v>
      </c>
      <c r="S67" s="770"/>
      <c r="T67" s="766"/>
    </row>
    <row r="68" spans="1:20" ht="17.25" customHeight="1">
      <c r="A68" s="757"/>
      <c r="B68" s="695" t="s">
        <v>99</v>
      </c>
      <c r="C68" s="696"/>
      <c r="D68" s="697"/>
      <c r="E68" s="710" t="s">
        <v>163</v>
      </c>
      <c r="F68" s="711"/>
      <c r="G68" s="711"/>
      <c r="H68" s="712"/>
      <c r="I68" s="717">
        <v>0.386</v>
      </c>
      <c r="J68" s="692"/>
      <c r="K68" s="708"/>
      <c r="L68" s="717">
        <v>0.387</v>
      </c>
      <c r="M68" s="692"/>
      <c r="N68" s="708"/>
      <c r="O68" s="717">
        <v>1</v>
      </c>
      <c r="P68" s="692"/>
      <c r="Q68" s="708"/>
      <c r="R68" s="667">
        <v>0.95</v>
      </c>
      <c r="S68" s="668"/>
      <c r="T68" s="669"/>
    </row>
    <row r="69" spans="1:20" ht="15.75" customHeight="1">
      <c r="A69" s="757"/>
      <c r="B69" s="695"/>
      <c r="C69" s="696"/>
      <c r="D69" s="697"/>
      <c r="E69" s="687" t="s">
        <v>100</v>
      </c>
      <c r="F69" s="688"/>
      <c r="G69" s="688"/>
      <c r="H69" s="689"/>
      <c r="I69" s="761"/>
      <c r="J69" s="666"/>
      <c r="K69" s="762"/>
      <c r="L69" s="761"/>
      <c r="M69" s="666"/>
      <c r="N69" s="762"/>
      <c r="O69" s="761"/>
      <c r="P69" s="666"/>
      <c r="Q69" s="762"/>
      <c r="R69" s="761"/>
      <c r="S69" s="666"/>
      <c r="T69" s="762"/>
    </row>
    <row r="70" spans="1:20" ht="17.25" customHeight="1">
      <c r="A70" s="757"/>
      <c r="B70" s="695"/>
      <c r="C70" s="696"/>
      <c r="D70" s="697"/>
      <c r="E70" s="687" t="s">
        <v>100</v>
      </c>
      <c r="F70" s="688"/>
      <c r="G70" s="688"/>
      <c r="H70" s="689"/>
      <c r="I70" s="761"/>
      <c r="J70" s="666"/>
      <c r="K70" s="762"/>
      <c r="L70" s="761"/>
      <c r="M70" s="666"/>
      <c r="N70" s="762"/>
      <c r="O70" s="761"/>
      <c r="P70" s="666"/>
      <c r="Q70" s="762"/>
      <c r="R70" s="761"/>
      <c r="S70" s="666"/>
      <c r="T70" s="762"/>
    </row>
    <row r="71" spans="1:20" ht="17.25" customHeight="1" thickBot="1">
      <c r="A71" s="757"/>
      <c r="B71" s="684"/>
      <c r="C71" s="685"/>
      <c r="D71" s="686"/>
      <c r="E71" s="703" t="s">
        <v>100</v>
      </c>
      <c r="F71" s="704"/>
      <c r="G71" s="704"/>
      <c r="H71" s="705"/>
      <c r="I71" s="765"/>
      <c r="J71" s="670"/>
      <c r="K71" s="709"/>
      <c r="L71" s="765"/>
      <c r="M71" s="670"/>
      <c r="N71" s="709"/>
      <c r="O71" s="765"/>
      <c r="P71" s="670"/>
      <c r="Q71" s="709"/>
      <c r="R71" s="765"/>
      <c r="S71" s="670"/>
      <c r="T71" s="709"/>
    </row>
    <row r="72" spans="1:20" ht="15" customHeight="1">
      <c r="A72" s="757"/>
      <c r="B72" s="720" t="s">
        <v>101</v>
      </c>
      <c r="C72" s="721"/>
      <c r="D72" s="721"/>
      <c r="E72" s="671" t="s">
        <v>165</v>
      </c>
      <c r="F72" s="672"/>
      <c r="G72" s="672"/>
      <c r="H72" s="673"/>
      <c r="I72" s="160">
        <f>((J8*J8+K8*K8)/($C$8*$C$8))*$D$77</f>
        <v>1.3526300781250002E-05</v>
      </c>
      <c r="J72" s="216" t="s">
        <v>103</v>
      </c>
      <c r="K72" s="133">
        <f>($C$77/100)*((J8*J8+K8*K8)/$C$8)</f>
        <v>0.0007108675000000001</v>
      </c>
      <c r="L72" s="160">
        <f>((M8*M8+N8*N8)/($C$8*$C$8))*$D$77</f>
        <v>2.7659637140625003E-05</v>
      </c>
      <c r="M72" s="216" t="s">
        <v>103</v>
      </c>
      <c r="N72" s="133">
        <f>($C$77/100)*((M8*M8+N8*N8)/$C$8)</f>
        <v>0.0014536374300000003</v>
      </c>
      <c r="O72" s="160">
        <f>((P8*P8+Q8*Q8)/($C$8*$C$8))*$D$77</f>
        <v>0.11099755135158203</v>
      </c>
      <c r="P72" s="216" t="s">
        <v>103</v>
      </c>
      <c r="Q72" s="133">
        <f>($C$77/100)*((P8*P8+Q8*Q8)/$C$8)</f>
        <v>5.833416919487501</v>
      </c>
      <c r="R72" s="160">
        <f>((S8*S8+T8*T8)/($C$8*$C$8))*$D$77</f>
        <v>0.08783578464491407</v>
      </c>
      <c r="S72" s="216" t="s">
        <v>103</v>
      </c>
      <c r="T72" s="133">
        <f>(C77/100)*((S8*S8+T8*T8)/C8)</f>
        <v>4.616162663455001</v>
      </c>
    </row>
    <row r="73" spans="1:20" ht="15" customHeight="1">
      <c r="A73" s="757"/>
      <c r="B73" s="723"/>
      <c r="C73" s="724"/>
      <c r="D73" s="724"/>
      <c r="E73" s="683" t="s">
        <v>165</v>
      </c>
      <c r="F73" s="661"/>
      <c r="G73" s="661"/>
      <c r="H73" s="662"/>
      <c r="I73" s="217"/>
      <c r="J73" s="218" t="s">
        <v>103</v>
      </c>
      <c r="K73" s="219"/>
      <c r="L73" s="217"/>
      <c r="M73" s="218" t="s">
        <v>103</v>
      </c>
      <c r="N73" s="219"/>
      <c r="O73" s="217"/>
      <c r="P73" s="218" t="s">
        <v>103</v>
      </c>
      <c r="Q73" s="219"/>
      <c r="R73" s="217"/>
      <c r="S73" s="218" t="s">
        <v>103</v>
      </c>
      <c r="T73" s="219"/>
    </row>
    <row r="74" spans="1:20" ht="14.25" customHeight="1">
      <c r="A74" s="757"/>
      <c r="B74" s="723"/>
      <c r="C74" s="724"/>
      <c r="D74" s="724"/>
      <c r="E74" s="683" t="s">
        <v>165</v>
      </c>
      <c r="F74" s="661"/>
      <c r="G74" s="661"/>
      <c r="H74" s="662"/>
      <c r="I74" s="26"/>
      <c r="J74" s="82" t="s">
        <v>103</v>
      </c>
      <c r="K74" s="24"/>
      <c r="L74" s="23"/>
      <c r="M74" s="82" t="s">
        <v>103</v>
      </c>
      <c r="N74" s="24"/>
      <c r="O74" s="23"/>
      <c r="P74" s="82" t="s">
        <v>103</v>
      </c>
      <c r="Q74" s="24"/>
      <c r="R74" s="23"/>
      <c r="S74" s="82" t="s">
        <v>103</v>
      </c>
      <c r="T74" s="24"/>
    </row>
    <row r="75" spans="1:20" ht="14.25" customHeight="1" thickBot="1">
      <c r="A75" s="757"/>
      <c r="B75" s="723"/>
      <c r="C75" s="724"/>
      <c r="D75" s="724"/>
      <c r="E75" s="663" t="s">
        <v>165</v>
      </c>
      <c r="F75" s="664"/>
      <c r="G75" s="664"/>
      <c r="H75" s="665"/>
      <c r="I75" s="34"/>
      <c r="J75" s="83" t="s">
        <v>103</v>
      </c>
      <c r="K75" s="33"/>
      <c r="L75" s="32"/>
      <c r="M75" s="83" t="s">
        <v>103</v>
      </c>
      <c r="N75" s="33"/>
      <c r="O75" s="32"/>
      <c r="P75" s="83" t="s">
        <v>103</v>
      </c>
      <c r="Q75" s="33"/>
      <c r="R75" s="32"/>
      <c r="S75" s="83" t="s">
        <v>103</v>
      </c>
      <c r="T75" s="33"/>
    </row>
    <row r="76" spans="1:20" ht="16.5" customHeight="1">
      <c r="A76" s="719"/>
      <c r="B76" s="148"/>
      <c r="C76" s="149" t="s">
        <v>175</v>
      </c>
      <c r="D76" s="150" t="s">
        <v>176</v>
      </c>
      <c r="E76" s="84"/>
      <c r="F76" s="660" t="s">
        <v>105</v>
      </c>
      <c r="G76" s="660"/>
      <c r="H76" s="85"/>
      <c r="I76" s="87">
        <f>J8+$H$6+I72</f>
        <v>1.0170135263007813</v>
      </c>
      <c r="J76" s="86" t="s">
        <v>103</v>
      </c>
      <c r="K76" s="87">
        <f>K8+$H$7+K72</f>
        <v>-0.0292891325</v>
      </c>
      <c r="L76" s="132">
        <f>M8+$H$6+L72</f>
        <v>1.4090276596371407</v>
      </c>
      <c r="M76" s="86" t="s">
        <v>103</v>
      </c>
      <c r="N76" s="88">
        <f>N8+$H$7+N72</f>
        <v>0.0014536374300000003</v>
      </c>
      <c r="O76" s="87">
        <f>P8+$H$6+O72</f>
        <v>82.69699755135159</v>
      </c>
      <c r="P76" s="86" t="s">
        <v>103</v>
      </c>
      <c r="Q76" s="87">
        <f>Q8+$H$7+Q72</f>
        <v>6.015416919487501</v>
      </c>
      <c r="R76" s="132">
        <f>S8+$H$6+R72</f>
        <v>73.55183578464491</v>
      </c>
      <c r="S76" s="86" t="s">
        <v>103</v>
      </c>
      <c r="T76" s="88">
        <f>T8+$H$7+T72</f>
        <v>6.041162663455001</v>
      </c>
    </row>
    <row r="77" spans="1:20" ht="14.25" customHeight="1" thickBot="1">
      <c r="A77" s="719"/>
      <c r="B77" s="152" t="s">
        <v>177</v>
      </c>
      <c r="C77" s="175">
        <v>13.72</v>
      </c>
      <c r="D77" s="176">
        <v>0.4177</v>
      </c>
      <c r="E77" s="89"/>
      <c r="F77" s="767" t="s">
        <v>106</v>
      </c>
      <c r="G77" s="767"/>
      <c r="H77" s="90"/>
      <c r="I77" s="91"/>
      <c r="J77" s="82" t="s">
        <v>103</v>
      </c>
      <c r="K77" s="91"/>
      <c r="L77" s="92"/>
      <c r="M77" s="82" t="s">
        <v>103</v>
      </c>
      <c r="N77" s="93"/>
      <c r="O77" s="91"/>
      <c r="P77" s="82" t="s">
        <v>103</v>
      </c>
      <c r="Q77" s="91"/>
      <c r="R77" s="92"/>
      <c r="S77" s="82" t="s">
        <v>103</v>
      </c>
      <c r="T77" s="93"/>
    </row>
    <row r="78" spans="1:20" ht="15" customHeight="1">
      <c r="A78" s="719"/>
      <c r="B78" s="220"/>
      <c r="C78" s="221"/>
      <c r="D78" s="222"/>
      <c r="E78" s="89"/>
      <c r="F78" s="768" t="s">
        <v>107</v>
      </c>
      <c r="G78" s="768"/>
      <c r="H78" s="90"/>
      <c r="I78" s="26"/>
      <c r="J78" s="82" t="s">
        <v>103</v>
      </c>
      <c r="K78" s="26"/>
      <c r="L78" s="23"/>
      <c r="M78" s="82" t="s">
        <v>103</v>
      </c>
      <c r="N78" s="24"/>
      <c r="O78" s="26"/>
      <c r="P78" s="82" t="s">
        <v>103</v>
      </c>
      <c r="Q78" s="26"/>
      <c r="R78" s="23"/>
      <c r="S78" s="82" t="s">
        <v>103</v>
      </c>
      <c r="T78" s="24"/>
    </row>
    <row r="79" spans="1:20" ht="15" customHeight="1" thickBot="1">
      <c r="A79" s="719"/>
      <c r="B79" s="2"/>
      <c r="C79" s="3"/>
      <c r="D79" s="4"/>
      <c r="E79" s="94"/>
      <c r="F79" s="769" t="s">
        <v>108</v>
      </c>
      <c r="G79" s="769"/>
      <c r="H79" s="95"/>
      <c r="I79" s="9"/>
      <c r="J79" s="96" t="s">
        <v>103</v>
      </c>
      <c r="K79" s="9"/>
      <c r="L79" s="8"/>
      <c r="M79" s="96" t="s">
        <v>103</v>
      </c>
      <c r="N79" s="10"/>
      <c r="O79" s="9"/>
      <c r="P79" s="96" t="s">
        <v>103</v>
      </c>
      <c r="Q79" s="9"/>
      <c r="R79" s="8"/>
      <c r="S79" s="96" t="s">
        <v>103</v>
      </c>
      <c r="T79" s="10"/>
    </row>
    <row r="80" spans="1:20" ht="15.75" customHeight="1" thickBot="1">
      <c r="A80" s="719"/>
      <c r="B80" s="245"/>
      <c r="C80" s="246"/>
      <c r="D80" s="247"/>
      <c r="E80" s="680" t="s">
        <v>109</v>
      </c>
      <c r="F80" s="681"/>
      <c r="G80" s="681"/>
      <c r="H80" s="682"/>
      <c r="I80" s="139">
        <f>I76+I77</f>
        <v>1.0170135263007813</v>
      </c>
      <c r="J80" s="223" t="s">
        <v>103</v>
      </c>
      <c r="K80" s="98">
        <f>K76+K77</f>
        <v>-0.0292891325</v>
      </c>
      <c r="L80" s="138">
        <f>L76+L77</f>
        <v>1.4090276596371407</v>
      </c>
      <c r="M80" s="224" t="s">
        <v>103</v>
      </c>
      <c r="N80" s="225">
        <f>N76+N77</f>
        <v>0.0014536374300000003</v>
      </c>
      <c r="O80" s="137">
        <f>O76+O77</f>
        <v>82.69699755135159</v>
      </c>
      <c r="P80" s="224" t="s">
        <v>103</v>
      </c>
      <c r="Q80" s="98">
        <f>Q76+Q77</f>
        <v>6.015416919487501</v>
      </c>
      <c r="R80" s="138">
        <f>R76+R77</f>
        <v>73.55183578464491</v>
      </c>
      <c r="S80" s="224" t="s">
        <v>103</v>
      </c>
      <c r="T80" s="226">
        <f>T76+T77</f>
        <v>6.041162663455001</v>
      </c>
    </row>
    <row r="81" spans="1:20" ht="16.5" customHeight="1" thickBot="1">
      <c r="A81" s="719"/>
      <c r="B81" s="102"/>
      <c r="C81" s="103"/>
      <c r="D81" s="104"/>
      <c r="E81" s="737" t="s">
        <v>110</v>
      </c>
      <c r="F81" s="737"/>
      <c r="G81" s="737"/>
      <c r="H81" s="738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5"/>
      <c r="T81" s="675"/>
    </row>
    <row r="82" spans="1:20" ht="15.75" customHeight="1" thickBot="1">
      <c r="A82" s="758"/>
      <c r="B82" s="676" t="s">
        <v>111</v>
      </c>
      <c r="C82" s="677"/>
      <c r="D82" s="677"/>
      <c r="E82" s="678"/>
      <c r="F82" s="678"/>
      <c r="G82" s="678"/>
      <c r="H82" s="678"/>
      <c r="I82" s="678"/>
      <c r="J82" s="678"/>
      <c r="K82" s="678"/>
      <c r="L82" s="678"/>
      <c r="M82" s="678"/>
      <c r="N82" s="678"/>
      <c r="O82" s="678"/>
      <c r="P82" s="678"/>
      <c r="Q82" s="678"/>
      <c r="R82" s="678"/>
      <c r="S82" s="678"/>
      <c r="T82" s="679"/>
    </row>
    <row r="86" ht="12.75">
      <c r="A86" t="s">
        <v>231</v>
      </c>
    </row>
  </sheetData>
  <sheetProtection/>
  <mergeCells count="103">
    <mergeCell ref="B65:C67"/>
    <mergeCell ref="E65:H65"/>
    <mergeCell ref="E66:H66"/>
    <mergeCell ref="E67:H67"/>
    <mergeCell ref="I67:K67"/>
    <mergeCell ref="L67:N67"/>
    <mergeCell ref="O67:Q67"/>
    <mergeCell ref="R67:T67"/>
    <mergeCell ref="L81:N81"/>
    <mergeCell ref="O81:Q81"/>
    <mergeCell ref="F76:G76"/>
    <mergeCell ref="F77:G77"/>
    <mergeCell ref="F78:G78"/>
    <mergeCell ref="F79:G79"/>
    <mergeCell ref="B72:D75"/>
    <mergeCell ref="E72:H72"/>
    <mergeCell ref="R81:T81"/>
    <mergeCell ref="B82:T82"/>
    <mergeCell ref="E80:H80"/>
    <mergeCell ref="E81:H81"/>
    <mergeCell ref="I81:K81"/>
    <mergeCell ref="E73:H73"/>
    <mergeCell ref="E74:H74"/>
    <mergeCell ref="E75:H75"/>
    <mergeCell ref="O70:Q70"/>
    <mergeCell ref="R70:T70"/>
    <mergeCell ref="E71:H71"/>
    <mergeCell ref="I71:K71"/>
    <mergeCell ref="L71:N71"/>
    <mergeCell ref="O71:Q71"/>
    <mergeCell ref="R71:T71"/>
    <mergeCell ref="O68:Q68"/>
    <mergeCell ref="R68:T68"/>
    <mergeCell ref="E69:H69"/>
    <mergeCell ref="I69:K69"/>
    <mergeCell ref="L69:N69"/>
    <mergeCell ref="O69:Q69"/>
    <mergeCell ref="R69:T69"/>
    <mergeCell ref="B68:D71"/>
    <mergeCell ref="E68:H68"/>
    <mergeCell ref="I68:K68"/>
    <mergeCell ref="L68:N68"/>
    <mergeCell ref="E70:H70"/>
    <mergeCell ref="I70:K70"/>
    <mergeCell ref="L70:N70"/>
    <mergeCell ref="B64:D64"/>
    <mergeCell ref="E64:H64"/>
    <mergeCell ref="R21:T21"/>
    <mergeCell ref="C22:C24"/>
    <mergeCell ref="B25:B62"/>
    <mergeCell ref="C25:F26"/>
    <mergeCell ref="G25:H25"/>
    <mergeCell ref="C43:D43"/>
    <mergeCell ref="C46:D46"/>
    <mergeCell ref="C47:D47"/>
    <mergeCell ref="E21:H21"/>
    <mergeCell ref="I21:K21"/>
    <mergeCell ref="B63:D63"/>
    <mergeCell ref="E63:H63"/>
    <mergeCell ref="C41:D41"/>
    <mergeCell ref="C42:D42"/>
    <mergeCell ref="C44:D44"/>
    <mergeCell ref="C45:D45"/>
    <mergeCell ref="L21:N21"/>
    <mergeCell ref="O21:Q21"/>
    <mergeCell ref="R17:T17"/>
    <mergeCell ref="E18:F18"/>
    <mergeCell ref="E19:F19"/>
    <mergeCell ref="E20:F20"/>
    <mergeCell ref="E17:H17"/>
    <mergeCell ref="I17:K17"/>
    <mergeCell ref="L17:N17"/>
    <mergeCell ref="O17:Q17"/>
    <mergeCell ref="E15:F15"/>
    <mergeCell ref="E16:F16"/>
    <mergeCell ref="E13:H13"/>
    <mergeCell ref="I13:K13"/>
    <mergeCell ref="L9:N9"/>
    <mergeCell ref="O9:Q9"/>
    <mergeCell ref="R13:T13"/>
    <mergeCell ref="E14:F14"/>
    <mergeCell ref="L13:N13"/>
    <mergeCell ref="O13:Q13"/>
    <mergeCell ref="A1:T2"/>
    <mergeCell ref="A3:A82"/>
    <mergeCell ref="B3:D5"/>
    <mergeCell ref="E3:F5"/>
    <mergeCell ref="G3:H5"/>
    <mergeCell ref="I3:K3"/>
    <mergeCell ref="R9:T9"/>
    <mergeCell ref="E10:F10"/>
    <mergeCell ref="E11:F11"/>
    <mergeCell ref="E12:F12"/>
    <mergeCell ref="L3:N3"/>
    <mergeCell ref="O3:Q3"/>
    <mergeCell ref="R3:T3"/>
    <mergeCell ref="B6:B24"/>
    <mergeCell ref="E6:F6"/>
    <mergeCell ref="E7:F7"/>
    <mergeCell ref="E8:F8"/>
    <mergeCell ref="G8:H8"/>
    <mergeCell ref="E9:H9"/>
    <mergeCell ref="I9:K9"/>
  </mergeCells>
  <printOptions/>
  <pageMargins left="0.17" right="0.24" top="0.18" bottom="0.21" header="0.18" footer="0.17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4.8515625" style="0" customWidth="1"/>
    <col min="2" max="2" width="4.57421875" style="0" customWidth="1"/>
    <col min="3" max="3" width="7.421875" style="0" customWidth="1"/>
    <col min="4" max="4" width="9.7109375" style="0" customWidth="1"/>
    <col min="5" max="5" width="6.00390625" style="0" customWidth="1"/>
    <col min="6" max="6" width="4.57421875" style="0" customWidth="1"/>
    <col min="7" max="8" width="6.00390625" style="0" customWidth="1"/>
    <col min="9" max="11" width="6.28125" style="0" customWidth="1"/>
    <col min="12" max="12" width="7.57421875" style="0" bestFit="1" customWidth="1"/>
    <col min="13" max="14" width="6.28125" style="0" customWidth="1"/>
    <col min="15" max="15" width="6.421875" style="0" customWidth="1"/>
    <col min="16" max="20" width="6.28125" style="0" customWidth="1"/>
  </cols>
  <sheetData>
    <row r="1" spans="1:20" ht="14.25" customHeight="1">
      <c r="A1" s="739" t="s">
        <v>241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</row>
    <row r="2" spans="1:20" ht="14.25" customHeight="1" thickBo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</row>
    <row r="3" spans="1:20" ht="14.25" customHeight="1" thickBot="1">
      <c r="A3" s="756" t="s">
        <v>0</v>
      </c>
      <c r="B3" s="720"/>
      <c r="C3" s="721"/>
      <c r="D3" s="722"/>
      <c r="E3" s="720" t="s">
        <v>1</v>
      </c>
      <c r="F3" s="722"/>
      <c r="G3" s="721" t="s">
        <v>2</v>
      </c>
      <c r="H3" s="722"/>
      <c r="I3" s="753" t="s">
        <v>181</v>
      </c>
      <c r="J3" s="754"/>
      <c r="K3" s="755"/>
      <c r="L3" s="753" t="s">
        <v>182</v>
      </c>
      <c r="M3" s="754"/>
      <c r="N3" s="755"/>
      <c r="O3" s="753" t="s">
        <v>217</v>
      </c>
      <c r="P3" s="754"/>
      <c r="Q3" s="755"/>
      <c r="R3" s="753" t="s">
        <v>218</v>
      </c>
      <c r="S3" s="754"/>
      <c r="T3" s="755"/>
    </row>
    <row r="4" spans="1:20" ht="14.25" customHeight="1">
      <c r="A4" s="757"/>
      <c r="B4" s="723"/>
      <c r="C4" s="724"/>
      <c r="D4" s="715"/>
      <c r="E4" s="723"/>
      <c r="F4" s="715"/>
      <c r="G4" s="724"/>
      <c r="H4" s="715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4.25" customHeight="1" thickBot="1">
      <c r="A5" s="757"/>
      <c r="B5" s="763"/>
      <c r="C5" s="716"/>
      <c r="D5" s="764"/>
      <c r="E5" s="763"/>
      <c r="F5" s="764"/>
      <c r="G5" s="716"/>
      <c r="H5" s="764"/>
      <c r="I5" s="11" t="s">
        <v>6</v>
      </c>
      <c r="J5" s="12" t="s">
        <v>7</v>
      </c>
      <c r="K5" s="13" t="s">
        <v>8</v>
      </c>
      <c r="L5" s="11" t="s">
        <v>6</v>
      </c>
      <c r="M5" s="12" t="s">
        <v>7</v>
      </c>
      <c r="N5" s="13" t="s">
        <v>8</v>
      </c>
      <c r="O5" s="11" t="s">
        <v>6</v>
      </c>
      <c r="P5" s="12" t="s">
        <v>7</v>
      </c>
      <c r="Q5" s="13" t="s">
        <v>8</v>
      </c>
      <c r="R5" s="11" t="s">
        <v>6</v>
      </c>
      <c r="S5" s="12" t="s">
        <v>7</v>
      </c>
      <c r="T5" s="13" t="s">
        <v>8</v>
      </c>
    </row>
    <row r="6" spans="1:20" ht="12" customHeight="1">
      <c r="A6" s="757"/>
      <c r="B6" s="756" t="s">
        <v>9</v>
      </c>
      <c r="C6" s="14"/>
      <c r="D6" s="15" t="s">
        <v>10</v>
      </c>
      <c r="E6" s="717"/>
      <c r="F6" s="708"/>
      <c r="G6" s="18" t="s">
        <v>11</v>
      </c>
      <c r="H6" s="19">
        <v>0.034</v>
      </c>
      <c r="I6" s="40"/>
      <c r="J6" s="41"/>
      <c r="K6" s="42"/>
      <c r="L6" s="40"/>
      <c r="M6" s="41"/>
      <c r="N6" s="42"/>
      <c r="O6" s="40"/>
      <c r="P6" s="41"/>
      <c r="Q6" s="42"/>
      <c r="R6" s="40"/>
      <c r="S6" s="41"/>
      <c r="T6" s="42"/>
    </row>
    <row r="7" spans="1:20" ht="13.5" customHeight="1">
      <c r="A7" s="757"/>
      <c r="B7" s="757"/>
      <c r="C7" s="21" t="s">
        <v>163</v>
      </c>
      <c r="D7" s="22"/>
      <c r="E7" s="761"/>
      <c r="F7" s="762"/>
      <c r="G7" s="25" t="s">
        <v>14</v>
      </c>
      <c r="H7" s="26">
        <v>0.14</v>
      </c>
      <c r="I7" s="48"/>
      <c r="J7" s="49"/>
      <c r="K7" s="50"/>
      <c r="L7" s="48"/>
      <c r="M7" s="49"/>
      <c r="N7" s="50"/>
      <c r="O7" s="48"/>
      <c r="P7" s="49"/>
      <c r="Q7" s="50"/>
      <c r="R7" s="48"/>
      <c r="S7" s="49"/>
      <c r="T7" s="50"/>
    </row>
    <row r="8" spans="1:20" ht="12.75" customHeight="1" thickBot="1">
      <c r="A8" s="757"/>
      <c r="B8" s="757"/>
      <c r="C8" s="116">
        <v>40</v>
      </c>
      <c r="D8" s="31" t="s">
        <v>166</v>
      </c>
      <c r="E8" s="765" t="s">
        <v>191</v>
      </c>
      <c r="F8" s="970"/>
      <c r="G8" s="34"/>
      <c r="H8" s="34"/>
      <c r="I8" s="614">
        <f>J8/(I57*I58*1.732)*1000</f>
        <v>635.7000000000002</v>
      </c>
      <c r="J8" s="161">
        <f>J33</f>
        <v>10.055288496240003</v>
      </c>
      <c r="K8" s="162"/>
      <c r="L8" s="613">
        <v>0</v>
      </c>
      <c r="M8" s="161">
        <f>M33</f>
        <v>0</v>
      </c>
      <c r="N8" s="162"/>
      <c r="O8" s="614">
        <f>P8/(O57*O58*1.732)*1000</f>
        <v>513.5</v>
      </c>
      <c r="P8" s="161">
        <f>P33</f>
        <v>8.119612968999999</v>
      </c>
      <c r="Q8" s="162"/>
      <c r="R8" s="614">
        <f>S8/(R57*R58*1.732)*1000</f>
        <v>613.4000000000002</v>
      </c>
      <c r="S8" s="161">
        <f>S33</f>
        <v>9.377882477600002</v>
      </c>
      <c r="T8" s="162"/>
    </row>
    <row r="9" spans="1:20" ht="13.5" customHeight="1" thickBot="1">
      <c r="A9" s="757"/>
      <c r="B9" s="757"/>
      <c r="C9" s="38" t="s">
        <v>16</v>
      </c>
      <c r="D9" s="39" t="s">
        <v>17</v>
      </c>
      <c r="E9" s="907"/>
      <c r="F9" s="909"/>
      <c r="G9" s="736"/>
      <c r="H9" s="927"/>
      <c r="I9" s="763">
        <v>8</v>
      </c>
      <c r="J9" s="716"/>
      <c r="K9" s="764"/>
      <c r="L9" s="763">
        <v>8</v>
      </c>
      <c r="M9" s="716"/>
      <c r="N9" s="764"/>
      <c r="O9" s="763">
        <v>8</v>
      </c>
      <c r="P9" s="716"/>
      <c r="Q9" s="764"/>
      <c r="R9" s="763">
        <v>8</v>
      </c>
      <c r="S9" s="716"/>
      <c r="T9" s="764"/>
    </row>
    <row r="10" spans="1:20" ht="12.75" customHeight="1">
      <c r="A10" s="757"/>
      <c r="B10" s="757"/>
      <c r="C10" s="14"/>
      <c r="D10" s="15"/>
      <c r="E10" s="717"/>
      <c r="F10" s="708"/>
      <c r="G10" s="18" t="s">
        <v>11</v>
      </c>
      <c r="H10" s="17"/>
      <c r="I10" s="44"/>
      <c r="J10" s="45"/>
      <c r="K10" s="43"/>
      <c r="L10" s="46"/>
      <c r="M10" s="45"/>
      <c r="N10" s="47"/>
      <c r="O10" s="44"/>
      <c r="P10" s="45"/>
      <c r="Q10" s="43"/>
      <c r="R10" s="44"/>
      <c r="S10" s="47"/>
      <c r="T10" s="43"/>
    </row>
    <row r="11" spans="1:20" ht="13.5" customHeight="1">
      <c r="A11" s="757"/>
      <c r="B11" s="757"/>
      <c r="C11" s="21" t="s">
        <v>100</v>
      </c>
      <c r="D11" s="22"/>
      <c r="E11" s="761"/>
      <c r="F11" s="762"/>
      <c r="G11" s="25" t="s">
        <v>14</v>
      </c>
      <c r="H11" s="24"/>
      <c r="I11" s="48"/>
      <c r="J11" s="49"/>
      <c r="K11" s="50"/>
      <c r="L11" s="51"/>
      <c r="M11" s="49"/>
      <c r="N11" s="52"/>
      <c r="O11" s="48"/>
      <c r="P11" s="49"/>
      <c r="Q11" s="50"/>
      <c r="R11" s="48"/>
      <c r="S11" s="52"/>
      <c r="T11" s="50"/>
    </row>
    <row r="12" spans="1:20" ht="13.5" customHeight="1" thickBot="1">
      <c r="A12" s="757"/>
      <c r="B12" s="757"/>
      <c r="C12" s="53"/>
      <c r="D12" s="31"/>
      <c r="E12" s="765"/>
      <c r="F12" s="709"/>
      <c r="G12" s="34"/>
      <c r="H12" s="33"/>
      <c r="I12" s="54"/>
      <c r="J12" s="55"/>
      <c r="K12" s="56"/>
      <c r="L12" s="57"/>
      <c r="M12" s="55"/>
      <c r="N12" s="58"/>
      <c r="O12" s="54"/>
      <c r="P12" s="55"/>
      <c r="Q12" s="56"/>
      <c r="R12" s="54"/>
      <c r="S12" s="58"/>
      <c r="T12" s="56"/>
    </row>
    <row r="13" spans="1:20" ht="12.75" customHeight="1" thickBot="1">
      <c r="A13" s="757"/>
      <c r="B13" s="757"/>
      <c r="C13" s="38" t="s">
        <v>16</v>
      </c>
      <c r="D13" s="39" t="s">
        <v>17</v>
      </c>
      <c r="E13" s="736"/>
      <c r="F13" s="737"/>
      <c r="G13" s="737"/>
      <c r="H13" s="738"/>
      <c r="I13" s="736"/>
      <c r="J13" s="737"/>
      <c r="K13" s="738"/>
      <c r="L13" s="736"/>
      <c r="M13" s="737"/>
      <c r="N13" s="738"/>
      <c r="O13" s="736"/>
      <c r="P13" s="737"/>
      <c r="Q13" s="738"/>
      <c r="R13" s="736"/>
      <c r="S13" s="737"/>
      <c r="T13" s="738"/>
    </row>
    <row r="14" spans="1:20" ht="12" customHeight="1">
      <c r="A14" s="757"/>
      <c r="B14" s="757"/>
      <c r="C14" s="14"/>
      <c r="D14" s="15"/>
      <c r="E14" s="717"/>
      <c r="F14" s="708"/>
      <c r="G14" s="18" t="s">
        <v>11</v>
      </c>
      <c r="H14" s="17"/>
      <c r="I14" s="44"/>
      <c r="J14" s="45"/>
      <c r="K14" s="43"/>
      <c r="L14" s="46"/>
      <c r="M14" s="45"/>
      <c r="N14" s="47"/>
      <c r="O14" s="44"/>
      <c r="P14" s="45"/>
      <c r="Q14" s="43"/>
      <c r="R14" s="44"/>
      <c r="S14" s="47"/>
      <c r="T14" s="43"/>
    </row>
    <row r="15" spans="1:20" ht="12.75" customHeight="1">
      <c r="A15" s="757"/>
      <c r="B15" s="757"/>
      <c r="C15" s="21" t="s">
        <v>100</v>
      </c>
      <c r="D15" s="22"/>
      <c r="E15" s="761"/>
      <c r="F15" s="762"/>
      <c r="G15" s="25" t="s">
        <v>14</v>
      </c>
      <c r="H15" s="24"/>
      <c r="I15" s="48"/>
      <c r="J15" s="49"/>
      <c r="K15" s="50"/>
      <c r="L15" s="51"/>
      <c r="M15" s="49"/>
      <c r="N15" s="52"/>
      <c r="O15" s="48"/>
      <c r="P15" s="49"/>
      <c r="Q15" s="50"/>
      <c r="R15" s="48"/>
      <c r="S15" s="52"/>
      <c r="T15" s="50"/>
    </row>
    <row r="16" spans="1:20" ht="13.5" customHeight="1" thickBot="1">
      <c r="A16" s="757"/>
      <c r="B16" s="757"/>
      <c r="C16" s="53"/>
      <c r="D16" s="31"/>
      <c r="E16" s="765"/>
      <c r="F16" s="709"/>
      <c r="G16" s="34"/>
      <c r="H16" s="33"/>
      <c r="I16" s="54"/>
      <c r="J16" s="55"/>
      <c r="K16" s="56"/>
      <c r="L16" s="57"/>
      <c r="M16" s="55"/>
      <c r="N16" s="58"/>
      <c r="O16" s="54"/>
      <c r="P16" s="55"/>
      <c r="Q16" s="56"/>
      <c r="R16" s="54"/>
      <c r="S16" s="58"/>
      <c r="T16" s="56"/>
    </row>
    <row r="17" spans="1:20" ht="13.5" customHeight="1" thickBot="1">
      <c r="A17" s="757"/>
      <c r="B17" s="757"/>
      <c r="C17" s="38" t="s">
        <v>16</v>
      </c>
      <c r="D17" s="39" t="s">
        <v>17</v>
      </c>
      <c r="E17" s="736"/>
      <c r="F17" s="737"/>
      <c r="G17" s="737"/>
      <c r="H17" s="738"/>
      <c r="I17" s="736"/>
      <c r="J17" s="737"/>
      <c r="K17" s="738"/>
      <c r="L17" s="736"/>
      <c r="M17" s="737"/>
      <c r="N17" s="738"/>
      <c r="O17" s="736"/>
      <c r="P17" s="737"/>
      <c r="Q17" s="738"/>
      <c r="R17" s="736"/>
      <c r="S17" s="737"/>
      <c r="T17" s="738"/>
    </row>
    <row r="18" spans="1:20" ht="12.75" customHeight="1">
      <c r="A18" s="757"/>
      <c r="B18" s="757"/>
      <c r="C18" s="14"/>
      <c r="D18" s="15"/>
      <c r="E18" s="717"/>
      <c r="F18" s="708"/>
      <c r="G18" s="18" t="s">
        <v>11</v>
      </c>
      <c r="H18" s="17"/>
      <c r="I18" s="44"/>
      <c r="J18" s="45"/>
      <c r="K18" s="43"/>
      <c r="L18" s="46"/>
      <c r="M18" s="45"/>
      <c r="N18" s="47"/>
      <c r="O18" s="44"/>
      <c r="P18" s="45"/>
      <c r="Q18" s="43"/>
      <c r="R18" s="44"/>
      <c r="S18" s="47"/>
      <c r="T18" s="43"/>
    </row>
    <row r="19" spans="1:20" ht="14.25" customHeight="1">
      <c r="A19" s="757"/>
      <c r="B19" s="757"/>
      <c r="C19" s="21" t="s">
        <v>100</v>
      </c>
      <c r="D19" s="22"/>
      <c r="E19" s="761"/>
      <c r="F19" s="762"/>
      <c r="G19" s="25" t="s">
        <v>14</v>
      </c>
      <c r="H19" s="24"/>
      <c r="I19" s="48"/>
      <c r="J19" s="49"/>
      <c r="K19" s="50"/>
      <c r="L19" s="51"/>
      <c r="M19" s="49"/>
      <c r="N19" s="52"/>
      <c r="O19" s="48"/>
      <c r="P19" s="49"/>
      <c r="Q19" s="50"/>
      <c r="R19" s="48"/>
      <c r="S19" s="52"/>
      <c r="T19" s="50"/>
    </row>
    <row r="20" spans="1:20" ht="13.5" customHeight="1" thickBot="1">
      <c r="A20" s="757"/>
      <c r="B20" s="757"/>
      <c r="C20" s="53"/>
      <c r="D20" s="31"/>
      <c r="E20" s="765"/>
      <c r="F20" s="709"/>
      <c r="G20" s="34"/>
      <c r="H20" s="33"/>
      <c r="I20" s="54"/>
      <c r="J20" s="55"/>
      <c r="K20" s="56"/>
      <c r="L20" s="57"/>
      <c r="M20" s="55"/>
      <c r="N20" s="58"/>
      <c r="O20" s="54"/>
      <c r="P20" s="55"/>
      <c r="Q20" s="56"/>
      <c r="R20" s="54"/>
      <c r="S20" s="58"/>
      <c r="T20" s="56"/>
    </row>
    <row r="21" spans="1:20" ht="14.25" customHeight="1" thickBot="1">
      <c r="A21" s="757"/>
      <c r="B21" s="757"/>
      <c r="C21" s="38" t="s">
        <v>16</v>
      </c>
      <c r="D21" s="39" t="s">
        <v>17</v>
      </c>
      <c r="E21" s="736"/>
      <c r="F21" s="737"/>
      <c r="G21" s="737"/>
      <c r="H21" s="738"/>
      <c r="I21" s="736"/>
      <c r="J21" s="737"/>
      <c r="K21" s="738"/>
      <c r="L21" s="736"/>
      <c r="M21" s="737"/>
      <c r="N21" s="738"/>
      <c r="O21" s="736"/>
      <c r="P21" s="737"/>
      <c r="Q21" s="738"/>
      <c r="R21" s="736"/>
      <c r="S21" s="737"/>
      <c r="T21" s="738"/>
    </row>
    <row r="22" spans="1:20" ht="12.75" customHeight="1">
      <c r="A22" s="757"/>
      <c r="B22" s="757"/>
      <c r="C22" s="864" t="s">
        <v>22</v>
      </c>
      <c r="D22" s="59" t="s">
        <v>10</v>
      </c>
      <c r="E22" s="16"/>
      <c r="F22" s="17"/>
      <c r="G22" s="19"/>
      <c r="H22" s="17"/>
      <c r="I22" s="44"/>
      <c r="J22" s="45"/>
      <c r="K22" s="43"/>
      <c r="L22" s="46"/>
      <c r="M22" s="45"/>
      <c r="N22" s="47"/>
      <c r="O22" s="44"/>
      <c r="P22" s="45"/>
      <c r="Q22" s="43"/>
      <c r="R22" s="44"/>
      <c r="S22" s="47"/>
      <c r="T22" s="43"/>
    </row>
    <row r="23" spans="1:20" ht="13.5" customHeight="1">
      <c r="A23" s="757"/>
      <c r="B23" s="757"/>
      <c r="C23" s="865"/>
      <c r="D23" s="60"/>
      <c r="E23" s="23"/>
      <c r="F23" s="24"/>
      <c r="G23" s="26"/>
      <c r="H23" s="24"/>
      <c r="I23" s="27"/>
      <c r="J23" s="28"/>
      <c r="K23" s="29"/>
      <c r="L23" s="61"/>
      <c r="M23" s="28"/>
      <c r="N23" s="62"/>
      <c r="O23" s="27"/>
      <c r="P23" s="28"/>
      <c r="Q23" s="29"/>
      <c r="R23" s="27"/>
      <c r="S23" s="62"/>
      <c r="T23" s="29"/>
    </row>
    <row r="24" spans="1:20" ht="12.75" customHeight="1" thickBot="1">
      <c r="A24" s="757"/>
      <c r="B24" s="758"/>
      <c r="C24" s="866"/>
      <c r="D24" s="63" t="s">
        <v>167</v>
      </c>
      <c r="E24" s="32"/>
      <c r="F24" s="33"/>
      <c r="G24" s="34"/>
      <c r="H24" s="33"/>
      <c r="I24" s="35">
        <f aca="true" t="shared" si="0" ref="I24:T24">I8</f>
        <v>635.7000000000002</v>
      </c>
      <c r="J24" s="161">
        <f t="shared" si="0"/>
        <v>10.055288496240003</v>
      </c>
      <c r="K24" s="162">
        <f t="shared" si="0"/>
        <v>0</v>
      </c>
      <c r="L24" s="35">
        <f t="shared" si="0"/>
        <v>0</v>
      </c>
      <c r="M24" s="161">
        <f t="shared" si="0"/>
        <v>0</v>
      </c>
      <c r="N24" s="162">
        <f t="shared" si="0"/>
        <v>0</v>
      </c>
      <c r="O24" s="35">
        <f t="shared" si="0"/>
        <v>513.5</v>
      </c>
      <c r="P24" s="161">
        <f t="shared" si="0"/>
        <v>8.119612968999999</v>
      </c>
      <c r="Q24" s="162">
        <f t="shared" si="0"/>
        <v>0</v>
      </c>
      <c r="R24" s="35">
        <f t="shared" si="0"/>
        <v>613.4000000000002</v>
      </c>
      <c r="S24" s="161">
        <f t="shared" si="0"/>
        <v>9.377882477600002</v>
      </c>
      <c r="T24" s="162">
        <f t="shared" si="0"/>
        <v>0</v>
      </c>
    </row>
    <row r="25" spans="1:20" ht="12.75" customHeight="1">
      <c r="A25" s="757"/>
      <c r="B25" s="756" t="s">
        <v>24</v>
      </c>
      <c r="C25" s="720" t="s">
        <v>25</v>
      </c>
      <c r="D25" s="721"/>
      <c r="E25" s="721"/>
      <c r="F25" s="938"/>
      <c r="G25" s="971"/>
      <c r="H25" s="692"/>
      <c r="I25" s="5" t="s">
        <v>3</v>
      </c>
      <c r="J25" s="6" t="s">
        <v>4</v>
      </c>
      <c r="K25" s="7" t="s">
        <v>5</v>
      </c>
      <c r="L25" s="65" t="s">
        <v>3</v>
      </c>
      <c r="M25" s="6" t="s">
        <v>4</v>
      </c>
      <c r="N25" s="117" t="s">
        <v>5</v>
      </c>
      <c r="O25" s="5" t="s">
        <v>3</v>
      </c>
      <c r="P25" s="6" t="s">
        <v>4</v>
      </c>
      <c r="Q25" s="7" t="s">
        <v>5</v>
      </c>
      <c r="R25" s="5" t="s">
        <v>3</v>
      </c>
      <c r="S25" s="6" t="s">
        <v>4</v>
      </c>
      <c r="T25" s="7" t="s">
        <v>5</v>
      </c>
    </row>
    <row r="26" spans="1:20" ht="12.75" customHeight="1" thickBot="1">
      <c r="A26" s="757"/>
      <c r="B26" s="757"/>
      <c r="C26" s="763"/>
      <c r="D26" s="716"/>
      <c r="E26" s="716"/>
      <c r="F26" s="940"/>
      <c r="G26" s="36"/>
      <c r="H26" s="64"/>
      <c r="I26" s="107" t="s">
        <v>6</v>
      </c>
      <c r="J26" s="108" t="s">
        <v>7</v>
      </c>
      <c r="K26" s="109" t="s">
        <v>8</v>
      </c>
      <c r="L26" s="79" t="s">
        <v>6</v>
      </c>
      <c r="M26" s="108" t="s">
        <v>7</v>
      </c>
      <c r="N26" s="118" t="s">
        <v>8</v>
      </c>
      <c r="O26" s="107" t="s">
        <v>6</v>
      </c>
      <c r="P26" s="108" t="s">
        <v>7</v>
      </c>
      <c r="Q26" s="109" t="s">
        <v>8</v>
      </c>
      <c r="R26" s="107" t="s">
        <v>6</v>
      </c>
      <c r="S26" s="108" t="s">
        <v>7</v>
      </c>
      <c r="T26" s="109" t="s">
        <v>8</v>
      </c>
    </row>
    <row r="27" spans="1:20" ht="12.75" customHeight="1">
      <c r="A27" s="757"/>
      <c r="B27" s="757"/>
      <c r="C27" s="110"/>
      <c r="D27" s="119"/>
      <c r="E27" s="111"/>
      <c r="F27" s="28"/>
      <c r="G27" s="28"/>
      <c r="H27" s="62"/>
      <c r="I27" s="120"/>
      <c r="J27" s="121"/>
      <c r="K27" s="122"/>
      <c r="L27" s="123"/>
      <c r="M27" s="121"/>
      <c r="N27" s="124"/>
      <c r="O27" s="40"/>
      <c r="P27" s="41"/>
      <c r="Q27" s="42"/>
      <c r="R27" s="120"/>
      <c r="S27" s="121"/>
      <c r="T27" s="122"/>
    </row>
    <row r="28" spans="1:20" ht="13.5" customHeight="1">
      <c r="A28" s="757"/>
      <c r="B28" s="757"/>
      <c r="C28" s="207" t="s">
        <v>168</v>
      </c>
      <c r="D28" s="208"/>
      <c r="E28" s="146" t="s">
        <v>59</v>
      </c>
      <c r="F28" s="147"/>
      <c r="G28" s="49"/>
      <c r="H28" s="52"/>
      <c r="I28" s="48">
        <v>626</v>
      </c>
      <c r="J28" s="136">
        <f>I28*I57*I58*1.732/1000</f>
        <v>9.901857163200003</v>
      </c>
      <c r="K28" s="50"/>
      <c r="L28" s="51">
        <v>0</v>
      </c>
      <c r="M28" s="136">
        <f>L28*L57*L58*1.732/1000</f>
        <v>0</v>
      </c>
      <c r="N28" s="52"/>
      <c r="O28" s="48">
        <v>505</v>
      </c>
      <c r="P28" s="136">
        <f>O28*O57*O58*1.732/1000</f>
        <v>7.985208469999999</v>
      </c>
      <c r="Q28" s="50"/>
      <c r="R28" s="48">
        <v>605</v>
      </c>
      <c r="S28" s="136">
        <f>R28*R57*R58*1.732/1000</f>
        <v>9.249460220000001</v>
      </c>
      <c r="T28" s="50"/>
    </row>
    <row r="29" spans="1:20" ht="12.75" customHeight="1">
      <c r="A29" s="757"/>
      <c r="B29" s="757"/>
      <c r="C29" s="144" t="s">
        <v>169</v>
      </c>
      <c r="D29" s="145"/>
      <c r="E29" s="250" t="s">
        <v>146</v>
      </c>
      <c r="F29" s="49"/>
      <c r="G29" s="49"/>
      <c r="H29" s="52"/>
      <c r="I29" s="48">
        <v>361</v>
      </c>
      <c r="J29" s="49">
        <v>0</v>
      </c>
      <c r="K29" s="50">
        <v>2.09</v>
      </c>
      <c r="L29" s="51">
        <v>370</v>
      </c>
      <c r="M29" s="49">
        <v>0</v>
      </c>
      <c r="N29" s="52">
        <v>0</v>
      </c>
      <c r="O29" s="48">
        <v>350</v>
      </c>
      <c r="P29" s="49">
        <v>0</v>
      </c>
      <c r="Q29" s="50">
        <v>1.8</v>
      </c>
      <c r="R29" s="48">
        <v>355</v>
      </c>
      <c r="S29" s="52">
        <v>0</v>
      </c>
      <c r="T29" s="50">
        <v>2.47</v>
      </c>
    </row>
    <row r="30" spans="1:20" ht="12.75" customHeight="1">
      <c r="A30" s="757"/>
      <c r="B30" s="757"/>
      <c r="C30" s="144" t="s">
        <v>170</v>
      </c>
      <c r="D30" s="145"/>
      <c r="E30" s="250" t="s">
        <v>171</v>
      </c>
      <c r="F30" s="49"/>
      <c r="G30" s="49"/>
      <c r="H30" s="52"/>
      <c r="I30" s="48">
        <v>0</v>
      </c>
      <c r="J30" s="49">
        <v>0</v>
      </c>
      <c r="K30" s="50">
        <v>0</v>
      </c>
      <c r="L30" s="51">
        <v>0</v>
      </c>
      <c r="M30" s="49">
        <v>0</v>
      </c>
      <c r="N30" s="52">
        <v>0</v>
      </c>
      <c r="O30" s="48">
        <v>0</v>
      </c>
      <c r="P30" s="49">
        <v>0</v>
      </c>
      <c r="Q30" s="50">
        <v>0</v>
      </c>
      <c r="R30" s="48">
        <v>0</v>
      </c>
      <c r="S30" s="52">
        <v>0</v>
      </c>
      <c r="T30" s="50">
        <v>0</v>
      </c>
    </row>
    <row r="31" spans="1:20" ht="12.75" customHeight="1">
      <c r="A31" s="757"/>
      <c r="B31" s="757"/>
      <c r="C31" s="144" t="s">
        <v>172</v>
      </c>
      <c r="D31" s="145"/>
      <c r="E31" s="250" t="s">
        <v>61</v>
      </c>
      <c r="F31" s="49"/>
      <c r="G31" s="49"/>
      <c r="H31" s="52"/>
      <c r="I31" s="48">
        <v>9.7</v>
      </c>
      <c r="J31" s="136">
        <f>I31*I57*I58*1.732/1000</f>
        <v>0.15343133304</v>
      </c>
      <c r="K31" s="50"/>
      <c r="L31" s="51">
        <v>9.5</v>
      </c>
      <c r="M31" s="136">
        <f>L31*L57*L58*1.732/1000</f>
        <v>0</v>
      </c>
      <c r="N31" s="52"/>
      <c r="O31" s="48">
        <v>8.5</v>
      </c>
      <c r="P31" s="136">
        <f>O31*O57*O58*1.732/1000</f>
        <v>0.134404499</v>
      </c>
      <c r="Q31" s="50"/>
      <c r="R31" s="48">
        <v>8.4</v>
      </c>
      <c r="S31" s="136">
        <f>R31*R57*R58*1.732/1000</f>
        <v>0.12842225760000003</v>
      </c>
      <c r="T31" s="50"/>
    </row>
    <row r="32" spans="1:20" ht="13.5" customHeight="1">
      <c r="A32" s="757"/>
      <c r="B32" s="757"/>
      <c r="C32" s="125"/>
      <c r="D32" s="113"/>
      <c r="E32" s="114"/>
      <c r="F32" s="49"/>
      <c r="G32" s="49"/>
      <c r="H32" s="52"/>
      <c r="I32" s="48"/>
      <c r="J32" s="49"/>
      <c r="K32" s="50"/>
      <c r="L32" s="51"/>
      <c r="M32" s="49"/>
      <c r="N32" s="52"/>
      <c r="O32" s="48"/>
      <c r="P32" s="49"/>
      <c r="Q32" s="50"/>
      <c r="R32" s="48"/>
      <c r="S32" s="52"/>
      <c r="T32" s="50"/>
    </row>
    <row r="33" spans="1:20" ht="12.75" customHeight="1">
      <c r="A33" s="757"/>
      <c r="B33" s="757"/>
      <c r="C33" s="972" t="s">
        <v>22</v>
      </c>
      <c r="D33" s="973"/>
      <c r="E33" s="114"/>
      <c r="F33" s="49"/>
      <c r="G33" s="49"/>
      <c r="H33" s="52"/>
      <c r="I33" s="134"/>
      <c r="J33" s="136">
        <f aca="true" t="shared" si="1" ref="J33:T33">J28+J29+J30+J31</f>
        <v>10.055288496240003</v>
      </c>
      <c r="K33" s="24">
        <f t="shared" si="1"/>
        <v>2.09</v>
      </c>
      <c r="L33" s="135"/>
      <c r="M33" s="49">
        <f t="shared" si="1"/>
        <v>0</v>
      </c>
      <c r="N33" s="26">
        <f t="shared" si="1"/>
        <v>0</v>
      </c>
      <c r="O33" s="134"/>
      <c r="P33" s="136">
        <f t="shared" si="1"/>
        <v>8.119612968999999</v>
      </c>
      <c r="Q33" s="24">
        <f t="shared" si="1"/>
        <v>1.8</v>
      </c>
      <c r="R33" s="134"/>
      <c r="S33" s="136">
        <f t="shared" si="1"/>
        <v>9.377882477600002</v>
      </c>
      <c r="T33" s="24">
        <f t="shared" si="1"/>
        <v>2.47</v>
      </c>
    </row>
    <row r="34" spans="1:20" ht="12" customHeight="1">
      <c r="A34" s="757"/>
      <c r="B34" s="757"/>
      <c r="C34" s="112"/>
      <c r="D34" s="113"/>
      <c r="E34" s="114"/>
      <c r="F34" s="49"/>
      <c r="G34" s="49"/>
      <c r="H34" s="52"/>
      <c r="I34" s="48"/>
      <c r="J34" s="49"/>
      <c r="K34" s="50"/>
      <c r="L34" s="51"/>
      <c r="M34" s="49"/>
      <c r="N34" s="52"/>
      <c r="O34" s="48"/>
      <c r="P34" s="49"/>
      <c r="Q34" s="50"/>
      <c r="R34" s="48"/>
      <c r="S34" s="52"/>
      <c r="T34" s="50"/>
    </row>
    <row r="35" spans="1:20" ht="12" customHeight="1">
      <c r="A35" s="757"/>
      <c r="B35" s="757"/>
      <c r="C35" s="112"/>
      <c r="D35" s="113"/>
      <c r="E35" s="114"/>
      <c r="F35" s="49"/>
      <c r="G35" s="49"/>
      <c r="H35" s="52"/>
      <c r="I35" s="48"/>
      <c r="J35" s="49"/>
      <c r="K35" s="50"/>
      <c r="L35" s="51"/>
      <c r="M35" s="49"/>
      <c r="N35" s="52"/>
      <c r="O35" s="48"/>
      <c r="P35" s="49"/>
      <c r="Q35" s="50"/>
      <c r="R35" s="48"/>
      <c r="S35" s="52"/>
      <c r="T35" s="50"/>
    </row>
    <row r="36" spans="1:20" ht="12.75" customHeight="1">
      <c r="A36" s="757"/>
      <c r="B36" s="757"/>
      <c r="C36" s="112"/>
      <c r="D36" s="113"/>
      <c r="E36" s="114"/>
      <c r="F36" s="49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48"/>
      <c r="S36" s="52"/>
      <c r="T36" s="50"/>
    </row>
    <row r="37" spans="1:20" ht="12" customHeight="1">
      <c r="A37" s="757"/>
      <c r="B37" s="757"/>
      <c r="C37" s="112"/>
      <c r="D37" s="113"/>
      <c r="E37" s="114"/>
      <c r="F37" s="49"/>
      <c r="G37" s="49"/>
      <c r="H37" s="52"/>
      <c r="I37" s="48"/>
      <c r="J37" s="49"/>
      <c r="K37" s="50"/>
      <c r="L37" s="51"/>
      <c r="M37" s="49"/>
      <c r="N37" s="52"/>
      <c r="O37" s="48"/>
      <c r="P37" s="49"/>
      <c r="Q37" s="50"/>
      <c r="R37" s="48"/>
      <c r="S37" s="52"/>
      <c r="T37" s="50"/>
    </row>
    <row r="38" spans="1:20" ht="12.75" customHeight="1">
      <c r="A38" s="757"/>
      <c r="B38" s="757"/>
      <c r="C38" s="112"/>
      <c r="D38" s="113"/>
      <c r="E38" s="114"/>
      <c r="F38" s="49"/>
      <c r="G38" s="49"/>
      <c r="H38" s="52"/>
      <c r="I38" s="48"/>
      <c r="J38" s="49"/>
      <c r="K38" s="50"/>
      <c r="L38" s="51"/>
      <c r="M38" s="49"/>
      <c r="N38" s="52"/>
      <c r="O38" s="48"/>
      <c r="P38" s="49"/>
      <c r="Q38" s="50"/>
      <c r="R38" s="48"/>
      <c r="S38" s="52"/>
      <c r="T38" s="50"/>
    </row>
    <row r="39" spans="1:20" ht="12.75" customHeight="1">
      <c r="A39" s="757"/>
      <c r="B39" s="757"/>
      <c r="C39" s="112"/>
      <c r="D39" s="113"/>
      <c r="E39" s="114"/>
      <c r="F39" s="49"/>
      <c r="G39" s="49"/>
      <c r="H39" s="52"/>
      <c r="I39" s="48"/>
      <c r="J39" s="49"/>
      <c r="K39" s="50"/>
      <c r="L39" s="51"/>
      <c r="M39" s="49"/>
      <c r="N39" s="52"/>
      <c r="O39" s="48"/>
      <c r="P39" s="49"/>
      <c r="Q39" s="50"/>
      <c r="R39" s="48"/>
      <c r="S39" s="52"/>
      <c r="T39" s="50"/>
    </row>
    <row r="40" spans="1:20" ht="12" customHeight="1">
      <c r="A40" s="757"/>
      <c r="B40" s="757"/>
      <c r="C40" s="112"/>
      <c r="D40" s="113"/>
      <c r="E40" s="114"/>
      <c r="F40" s="49"/>
      <c r="G40" s="49"/>
      <c r="H40" s="52"/>
      <c r="I40" s="48"/>
      <c r="J40" s="49"/>
      <c r="K40" s="50"/>
      <c r="L40" s="51"/>
      <c r="M40" s="49"/>
      <c r="N40" s="52"/>
      <c r="O40" s="48"/>
      <c r="P40" s="49"/>
      <c r="Q40" s="50"/>
      <c r="R40" s="48"/>
      <c r="S40" s="52"/>
      <c r="T40" s="50"/>
    </row>
    <row r="41" spans="1:20" ht="12" customHeight="1">
      <c r="A41" s="757"/>
      <c r="B41" s="757"/>
      <c r="C41" s="112"/>
      <c r="D41" s="113"/>
      <c r="E41" s="114"/>
      <c r="F41" s="49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48"/>
      <c r="S41" s="52"/>
      <c r="T41" s="50"/>
    </row>
    <row r="42" spans="1:20" ht="12" customHeight="1">
      <c r="A42" s="757"/>
      <c r="B42" s="757"/>
      <c r="C42" s="126"/>
      <c r="D42" s="127"/>
      <c r="E42" s="128"/>
      <c r="F42" s="49"/>
      <c r="G42" s="49"/>
      <c r="H42" s="52"/>
      <c r="I42" s="48"/>
      <c r="J42" s="49"/>
      <c r="K42" s="50"/>
      <c r="L42" s="51"/>
      <c r="M42" s="49"/>
      <c r="N42" s="52"/>
      <c r="O42" s="48"/>
      <c r="P42" s="49"/>
      <c r="Q42" s="50"/>
      <c r="R42" s="48"/>
      <c r="S42" s="52"/>
      <c r="T42" s="50"/>
    </row>
    <row r="43" spans="1:20" ht="12" customHeight="1">
      <c r="A43" s="757"/>
      <c r="B43" s="757"/>
      <c r="C43" s="129"/>
      <c r="D43" s="130"/>
      <c r="E43" s="131"/>
      <c r="F43" s="49"/>
      <c r="G43" s="49"/>
      <c r="H43" s="52"/>
      <c r="I43" s="48"/>
      <c r="J43" s="49"/>
      <c r="K43" s="50"/>
      <c r="L43" s="51"/>
      <c r="M43" s="49"/>
      <c r="N43" s="52"/>
      <c r="O43" s="48"/>
      <c r="P43" s="49"/>
      <c r="Q43" s="50"/>
      <c r="R43" s="48"/>
      <c r="S43" s="52"/>
      <c r="T43" s="50"/>
    </row>
    <row r="44" spans="1:20" ht="12" customHeight="1">
      <c r="A44" s="757"/>
      <c r="B44" s="757"/>
      <c r="C44" s="112"/>
      <c r="D44" s="115"/>
      <c r="E44" s="114"/>
      <c r="F44" s="49"/>
      <c r="G44" s="49"/>
      <c r="H44" s="52"/>
      <c r="I44" s="48"/>
      <c r="J44" s="49"/>
      <c r="K44" s="50"/>
      <c r="L44" s="51"/>
      <c r="M44" s="49"/>
      <c r="N44" s="52"/>
      <c r="O44" s="48"/>
      <c r="P44" s="49"/>
      <c r="Q44" s="50"/>
      <c r="R44" s="48"/>
      <c r="S44" s="52"/>
      <c r="T44" s="50"/>
    </row>
    <row r="45" spans="1:20" ht="12" customHeight="1">
      <c r="A45" s="757"/>
      <c r="B45" s="757"/>
      <c r="C45" s="112"/>
      <c r="D45" s="115"/>
      <c r="E45" s="114"/>
      <c r="F45" s="49"/>
      <c r="G45" s="49"/>
      <c r="H45" s="52"/>
      <c r="I45" s="48"/>
      <c r="J45" s="49"/>
      <c r="K45" s="50"/>
      <c r="L45" s="51"/>
      <c r="M45" s="49"/>
      <c r="N45" s="52"/>
      <c r="O45" s="48"/>
      <c r="P45" s="49"/>
      <c r="Q45" s="50"/>
      <c r="R45" s="48"/>
      <c r="S45" s="52"/>
      <c r="T45" s="50"/>
    </row>
    <row r="46" spans="1:20" ht="12" customHeight="1">
      <c r="A46" s="757"/>
      <c r="B46" s="757"/>
      <c r="C46" s="112"/>
      <c r="D46" s="115"/>
      <c r="E46" s="114"/>
      <c r="F46" s="49"/>
      <c r="G46" s="49"/>
      <c r="H46" s="52"/>
      <c r="I46" s="48"/>
      <c r="J46" s="49"/>
      <c r="K46" s="50"/>
      <c r="L46" s="51"/>
      <c r="M46" s="49"/>
      <c r="N46" s="52"/>
      <c r="O46" s="48"/>
      <c r="P46" s="49"/>
      <c r="Q46" s="50"/>
      <c r="R46" s="48"/>
      <c r="S46" s="52"/>
      <c r="T46" s="50"/>
    </row>
    <row r="47" spans="1:20" ht="12" customHeight="1">
      <c r="A47" s="757"/>
      <c r="B47" s="757"/>
      <c r="C47" s="112"/>
      <c r="D47" s="115"/>
      <c r="E47" s="114"/>
      <c r="F47" s="49"/>
      <c r="G47" s="49"/>
      <c r="H47" s="52"/>
      <c r="I47" s="48"/>
      <c r="J47" s="49"/>
      <c r="K47" s="50"/>
      <c r="L47" s="51"/>
      <c r="M47" s="49"/>
      <c r="N47" s="52"/>
      <c r="O47" s="48"/>
      <c r="P47" s="49"/>
      <c r="Q47" s="50"/>
      <c r="R47" s="48"/>
      <c r="S47" s="52"/>
      <c r="T47" s="50"/>
    </row>
    <row r="48" spans="1:20" ht="12" customHeight="1">
      <c r="A48" s="757"/>
      <c r="B48" s="757"/>
      <c r="C48" s="112"/>
      <c r="D48" s="115"/>
      <c r="E48" s="114"/>
      <c r="F48" s="49"/>
      <c r="G48" s="49"/>
      <c r="H48" s="52"/>
      <c r="I48" s="48"/>
      <c r="J48" s="49"/>
      <c r="K48" s="50"/>
      <c r="L48" s="51"/>
      <c r="M48" s="49"/>
      <c r="N48" s="52"/>
      <c r="O48" s="48"/>
      <c r="P48" s="49"/>
      <c r="Q48" s="50"/>
      <c r="R48" s="48"/>
      <c r="S48" s="52"/>
      <c r="T48" s="50"/>
    </row>
    <row r="49" spans="1:20" ht="12" customHeight="1">
      <c r="A49" s="757"/>
      <c r="B49" s="757"/>
      <c r="C49" s="112"/>
      <c r="D49" s="115"/>
      <c r="E49" s="114"/>
      <c r="F49" s="49"/>
      <c r="G49" s="49"/>
      <c r="H49" s="52"/>
      <c r="I49" s="48"/>
      <c r="J49" s="49"/>
      <c r="K49" s="50"/>
      <c r="L49" s="51"/>
      <c r="M49" s="49"/>
      <c r="N49" s="52"/>
      <c r="O49" s="48"/>
      <c r="P49" s="49"/>
      <c r="Q49" s="50"/>
      <c r="R49" s="48"/>
      <c r="S49" s="52"/>
      <c r="T49" s="50"/>
    </row>
    <row r="50" spans="1:20" ht="12" customHeight="1">
      <c r="A50" s="757"/>
      <c r="B50" s="757"/>
      <c r="C50" s="112"/>
      <c r="D50" s="115"/>
      <c r="E50" s="114"/>
      <c r="F50" s="49"/>
      <c r="G50" s="49"/>
      <c r="H50" s="52"/>
      <c r="I50" s="48"/>
      <c r="J50" s="49"/>
      <c r="K50" s="50"/>
      <c r="L50" s="51"/>
      <c r="M50" s="49"/>
      <c r="N50" s="52"/>
      <c r="O50" s="48"/>
      <c r="P50" s="49"/>
      <c r="Q50" s="50"/>
      <c r="R50" s="48"/>
      <c r="S50" s="52"/>
      <c r="T50" s="50"/>
    </row>
    <row r="51" spans="1:20" ht="12" customHeight="1">
      <c r="A51" s="757"/>
      <c r="B51" s="757"/>
      <c r="C51" s="112"/>
      <c r="D51" s="115"/>
      <c r="E51" s="114"/>
      <c r="F51" s="49"/>
      <c r="G51" s="49"/>
      <c r="H51" s="52"/>
      <c r="I51" s="48"/>
      <c r="J51" s="49"/>
      <c r="K51" s="50"/>
      <c r="L51" s="51"/>
      <c r="M51" s="49"/>
      <c r="N51" s="52"/>
      <c r="O51" s="48"/>
      <c r="P51" s="49"/>
      <c r="Q51" s="50"/>
      <c r="R51" s="48"/>
      <c r="S51" s="52"/>
      <c r="T51" s="50"/>
    </row>
    <row r="52" spans="1:20" ht="14.25" customHeight="1" thickBot="1">
      <c r="A52" s="757"/>
      <c r="B52" s="757"/>
      <c r="C52" s="112"/>
      <c r="D52" s="115"/>
      <c r="E52" s="114"/>
      <c r="F52" s="49"/>
      <c r="G52" s="49"/>
      <c r="H52" s="52"/>
      <c r="I52" s="35"/>
      <c r="J52" s="36"/>
      <c r="K52" s="37"/>
      <c r="L52" s="51"/>
      <c r="M52" s="49"/>
      <c r="N52" s="52"/>
      <c r="O52" s="35"/>
      <c r="P52" s="36"/>
      <c r="Q52" s="37"/>
      <c r="R52" s="35"/>
      <c r="S52" s="64"/>
      <c r="T52" s="37"/>
    </row>
    <row r="53" spans="1:20" ht="13.5" customHeight="1">
      <c r="A53" s="757"/>
      <c r="B53" s="720" t="s">
        <v>95</v>
      </c>
      <c r="C53" s="721"/>
      <c r="D53" s="722"/>
      <c r="E53" s="710" t="s">
        <v>100</v>
      </c>
      <c r="F53" s="711"/>
      <c r="G53" s="711"/>
      <c r="H53" s="712"/>
      <c r="I53" s="44"/>
      <c r="J53" s="45"/>
      <c r="K53" s="43"/>
      <c r="L53" s="46"/>
      <c r="M53" s="45"/>
      <c r="N53" s="47"/>
      <c r="O53" s="44"/>
      <c r="P53" s="45"/>
      <c r="Q53" s="43"/>
      <c r="R53" s="46"/>
      <c r="S53" s="47"/>
      <c r="T53" s="43"/>
    </row>
    <row r="54" spans="1:22" ht="12.75" customHeight="1" thickBot="1">
      <c r="A54" s="757"/>
      <c r="B54" s="765" t="s">
        <v>96</v>
      </c>
      <c r="C54" s="670"/>
      <c r="D54" s="709"/>
      <c r="E54" s="703" t="s">
        <v>100</v>
      </c>
      <c r="F54" s="704"/>
      <c r="G54" s="704"/>
      <c r="H54" s="705"/>
      <c r="I54" s="35"/>
      <c r="J54" s="36"/>
      <c r="K54" s="37"/>
      <c r="L54" s="70"/>
      <c r="M54" s="36"/>
      <c r="N54" s="64"/>
      <c r="O54" s="35"/>
      <c r="P54" s="36"/>
      <c r="Q54" s="37"/>
      <c r="R54" s="70"/>
      <c r="S54" s="64"/>
      <c r="T54" s="37"/>
      <c r="V54" s="78"/>
    </row>
    <row r="55" spans="1:20" ht="12" customHeight="1">
      <c r="A55" s="757"/>
      <c r="B55" s="720" t="s">
        <v>98</v>
      </c>
      <c r="C55" s="721"/>
      <c r="D55" s="59" t="s">
        <v>10</v>
      </c>
      <c r="E55" s="717"/>
      <c r="F55" s="692"/>
      <c r="G55" s="692"/>
      <c r="H55" s="708"/>
      <c r="I55" s="44"/>
      <c r="J55" s="45"/>
      <c r="K55" s="43"/>
      <c r="L55" s="46"/>
      <c r="M55" s="45"/>
      <c r="N55" s="47"/>
      <c r="O55" s="44"/>
      <c r="P55" s="45"/>
      <c r="Q55" s="43"/>
      <c r="R55" s="44"/>
      <c r="S55" s="47"/>
      <c r="T55" s="43"/>
    </row>
    <row r="56" spans="1:20" ht="13.5" customHeight="1">
      <c r="A56" s="757"/>
      <c r="B56" s="723"/>
      <c r="C56" s="724"/>
      <c r="D56" s="60"/>
      <c r="E56" s="761"/>
      <c r="F56" s="666"/>
      <c r="G56" s="666"/>
      <c r="H56" s="762"/>
      <c r="I56" s="48"/>
      <c r="J56" s="49"/>
      <c r="K56" s="50"/>
      <c r="L56" s="51"/>
      <c r="M56" s="49"/>
      <c r="N56" s="52"/>
      <c r="O56" s="48"/>
      <c r="P56" s="49"/>
      <c r="Q56" s="50"/>
      <c r="R56" s="48"/>
      <c r="S56" s="52"/>
      <c r="T56" s="50"/>
    </row>
    <row r="57" spans="1:20" ht="13.5" customHeight="1" thickBot="1">
      <c r="A57" s="757"/>
      <c r="B57" s="763"/>
      <c r="C57" s="716"/>
      <c r="D57" s="63" t="s">
        <v>167</v>
      </c>
      <c r="E57" s="765"/>
      <c r="F57" s="670"/>
      <c r="G57" s="670"/>
      <c r="H57" s="709"/>
      <c r="I57" s="765">
        <v>9.82</v>
      </c>
      <c r="J57" s="770"/>
      <c r="K57" s="766"/>
      <c r="L57" s="765">
        <v>10.15</v>
      </c>
      <c r="M57" s="770"/>
      <c r="N57" s="766"/>
      <c r="O57" s="765">
        <v>9.61</v>
      </c>
      <c r="P57" s="770"/>
      <c r="Q57" s="766"/>
      <c r="R57" s="765">
        <v>9.7</v>
      </c>
      <c r="S57" s="770"/>
      <c r="T57" s="766"/>
    </row>
    <row r="58" spans="1:20" ht="12.75" customHeight="1">
      <c r="A58" s="757"/>
      <c r="B58" s="941" t="s">
        <v>99</v>
      </c>
      <c r="C58" s="942"/>
      <c r="D58" s="943"/>
      <c r="E58" s="710" t="s">
        <v>173</v>
      </c>
      <c r="F58" s="711"/>
      <c r="G58" s="711"/>
      <c r="H58" s="712"/>
      <c r="I58" s="717">
        <v>0.93</v>
      </c>
      <c r="J58" s="692"/>
      <c r="K58" s="708"/>
      <c r="L58" s="717">
        <v>0</v>
      </c>
      <c r="M58" s="692"/>
      <c r="N58" s="708"/>
      <c r="O58" s="717">
        <v>0.95</v>
      </c>
      <c r="P58" s="692"/>
      <c r="Q58" s="708"/>
      <c r="R58" s="717">
        <v>0.91</v>
      </c>
      <c r="S58" s="692"/>
      <c r="T58" s="708"/>
    </row>
    <row r="59" spans="1:20" ht="12.75" customHeight="1">
      <c r="A59" s="757"/>
      <c r="B59" s="695"/>
      <c r="C59" s="944"/>
      <c r="D59" s="697"/>
      <c r="E59" s="687" t="s">
        <v>100</v>
      </c>
      <c r="F59" s="688"/>
      <c r="G59" s="688"/>
      <c r="H59" s="689"/>
      <c r="I59" s="761"/>
      <c r="J59" s="666"/>
      <c r="K59" s="762"/>
      <c r="L59" s="761"/>
      <c r="M59" s="666"/>
      <c r="N59" s="762"/>
      <c r="O59" s="761"/>
      <c r="P59" s="666"/>
      <c r="Q59" s="762"/>
      <c r="R59" s="761"/>
      <c r="S59" s="666"/>
      <c r="T59" s="762"/>
    </row>
    <row r="60" spans="1:20" ht="13.5" customHeight="1">
      <c r="A60" s="757"/>
      <c r="B60" s="695"/>
      <c r="C60" s="944"/>
      <c r="D60" s="697"/>
      <c r="E60" s="687" t="s">
        <v>100</v>
      </c>
      <c r="F60" s="688"/>
      <c r="G60" s="688"/>
      <c r="H60" s="689"/>
      <c r="I60" s="761"/>
      <c r="J60" s="666"/>
      <c r="K60" s="762"/>
      <c r="L60" s="761"/>
      <c r="M60" s="666"/>
      <c r="N60" s="762"/>
      <c r="O60" s="761"/>
      <c r="P60" s="666"/>
      <c r="Q60" s="762"/>
      <c r="R60" s="761"/>
      <c r="S60" s="666"/>
      <c r="T60" s="762"/>
    </row>
    <row r="61" spans="1:23" ht="14.25" customHeight="1" thickBot="1">
      <c r="A61" s="757"/>
      <c r="B61" s="684"/>
      <c r="C61" s="685"/>
      <c r="D61" s="686"/>
      <c r="E61" s="703" t="s">
        <v>100</v>
      </c>
      <c r="F61" s="704"/>
      <c r="G61" s="704"/>
      <c r="H61" s="705"/>
      <c r="I61" s="765"/>
      <c r="J61" s="670"/>
      <c r="K61" s="709"/>
      <c r="L61" s="765"/>
      <c r="M61" s="670"/>
      <c r="N61" s="709"/>
      <c r="O61" s="765"/>
      <c r="P61" s="670"/>
      <c r="Q61" s="709"/>
      <c r="R61" s="765"/>
      <c r="S61" s="670"/>
      <c r="T61" s="709"/>
      <c r="W61" s="80"/>
    </row>
    <row r="62" spans="1:20" ht="12.75" customHeight="1">
      <c r="A62" s="757"/>
      <c r="B62" s="720" t="s">
        <v>101</v>
      </c>
      <c r="C62" s="721"/>
      <c r="D62" s="721"/>
      <c r="E62" s="671" t="s">
        <v>165</v>
      </c>
      <c r="F62" s="672"/>
      <c r="G62" s="672"/>
      <c r="H62" s="673"/>
      <c r="I62" s="263">
        <f>((J8*J8+K8*K8)/($C$8*$C$8))*$D$67</f>
        <v>0.01118769167907052</v>
      </c>
      <c r="J62" s="81" t="s">
        <v>103</v>
      </c>
      <c r="K62" s="264">
        <f>($C$67/100)*((J8*J8+K8*K8)/$C$8)</f>
        <v>0.26465235399879883</v>
      </c>
      <c r="L62" s="263">
        <f>((M8*M8+N8*N8)/($C$8*$C$8))*$D$67</f>
        <v>0</v>
      </c>
      <c r="M62" s="81" t="s">
        <v>103</v>
      </c>
      <c r="N62" s="264">
        <f>($C$67/100)*((M8*M8+N8*N8)/$C$8)</f>
        <v>0</v>
      </c>
      <c r="O62" s="263">
        <f>((P8*P8+Q8*Q8)/($C$8*$C$8))*$D$67</f>
        <v>0.007294945898896957</v>
      </c>
      <c r="P62" s="81" t="s">
        <v>103</v>
      </c>
      <c r="Q62" s="264">
        <f>($C$67/100)*((P8*P8+Q8*Q8)/$C$8)</f>
        <v>0.17256684040092893</v>
      </c>
      <c r="R62" s="263">
        <f>((S8*S8+T8*T8)/($C$8*$C$8))*$D$67</f>
        <v>0.009731078815850877</v>
      </c>
      <c r="S62" s="81" t="s">
        <v>103</v>
      </c>
      <c r="T62" s="264">
        <f>($C$67/100)*((S8*S8+T8*T8)/$C$8)</f>
        <v>0.23019519928142493</v>
      </c>
    </row>
    <row r="63" spans="1:20" ht="13.5" customHeight="1">
      <c r="A63" s="757"/>
      <c r="B63" s="723"/>
      <c r="C63" s="724"/>
      <c r="D63" s="724"/>
      <c r="E63" s="683" t="s">
        <v>165</v>
      </c>
      <c r="F63" s="661"/>
      <c r="G63" s="661"/>
      <c r="H63" s="662"/>
      <c r="I63" s="26"/>
      <c r="J63" s="82" t="s">
        <v>103</v>
      </c>
      <c r="K63" s="24"/>
      <c r="L63" s="23"/>
      <c r="M63" s="82" t="s">
        <v>103</v>
      </c>
      <c r="N63" s="24"/>
      <c r="O63" s="23"/>
      <c r="P63" s="82" t="s">
        <v>103</v>
      </c>
      <c r="Q63" s="24"/>
      <c r="R63" s="23"/>
      <c r="S63" s="82" t="s">
        <v>103</v>
      </c>
      <c r="T63" s="24"/>
    </row>
    <row r="64" spans="1:20" ht="14.25" customHeight="1">
      <c r="A64" s="757"/>
      <c r="B64" s="723"/>
      <c r="C64" s="724"/>
      <c r="D64" s="724"/>
      <c r="E64" s="683" t="s">
        <v>165</v>
      </c>
      <c r="F64" s="661"/>
      <c r="G64" s="661"/>
      <c r="H64" s="662"/>
      <c r="I64" s="26"/>
      <c r="J64" s="82" t="s">
        <v>103</v>
      </c>
      <c r="K64" s="24"/>
      <c r="L64" s="23"/>
      <c r="M64" s="82" t="s">
        <v>103</v>
      </c>
      <c r="N64" s="24"/>
      <c r="O64" s="23"/>
      <c r="P64" s="82" t="s">
        <v>103</v>
      </c>
      <c r="Q64" s="24"/>
      <c r="R64" s="23"/>
      <c r="S64" s="82" t="s">
        <v>103</v>
      </c>
      <c r="T64" s="24"/>
    </row>
    <row r="65" spans="1:20" ht="13.5" customHeight="1" thickBot="1">
      <c r="A65" s="757"/>
      <c r="B65" s="723"/>
      <c r="C65" s="724"/>
      <c r="D65" s="724"/>
      <c r="E65" s="663" t="s">
        <v>165</v>
      </c>
      <c r="F65" s="664"/>
      <c r="G65" s="664"/>
      <c r="H65" s="665"/>
      <c r="I65" s="34"/>
      <c r="J65" s="83" t="s">
        <v>103</v>
      </c>
      <c r="K65" s="33"/>
      <c r="L65" s="32"/>
      <c r="M65" s="83" t="s">
        <v>103</v>
      </c>
      <c r="N65" s="33"/>
      <c r="O65" s="32"/>
      <c r="P65" s="83" t="s">
        <v>103</v>
      </c>
      <c r="Q65" s="33"/>
      <c r="R65" s="32"/>
      <c r="S65" s="83" t="s">
        <v>103</v>
      </c>
      <c r="T65" s="33"/>
    </row>
    <row r="66" spans="1:20" ht="15" customHeight="1">
      <c r="A66" s="719"/>
      <c r="B66" s="148"/>
      <c r="C66" s="149" t="s">
        <v>175</v>
      </c>
      <c r="D66" s="150" t="s">
        <v>176</v>
      </c>
      <c r="E66" s="84"/>
      <c r="F66" s="660" t="s">
        <v>105</v>
      </c>
      <c r="G66" s="660"/>
      <c r="H66" s="85"/>
      <c r="I66" s="87">
        <f>J8+$H$6+I62</f>
        <v>10.100476187919075</v>
      </c>
      <c r="J66" s="86" t="s">
        <v>103</v>
      </c>
      <c r="K66" s="87">
        <f>K8+$H$7+K62</f>
        <v>0.40465235399879884</v>
      </c>
      <c r="L66" s="132">
        <f>M8+$H$6+L62</f>
        <v>0.034</v>
      </c>
      <c r="M66" s="86" t="s">
        <v>103</v>
      </c>
      <c r="N66" s="88">
        <f>N8+$H$7+N62</f>
        <v>0.14</v>
      </c>
      <c r="O66" s="87">
        <f>P8+$H$6+O62</f>
        <v>8.160907914898896</v>
      </c>
      <c r="P66" s="86" t="s">
        <v>103</v>
      </c>
      <c r="Q66" s="87">
        <f>Q8+$H$7+Q62</f>
        <v>0.31256684040092897</v>
      </c>
      <c r="R66" s="132">
        <f>S8+$H$6+R62</f>
        <v>9.421613556415853</v>
      </c>
      <c r="S66" s="86" t="s">
        <v>103</v>
      </c>
      <c r="T66" s="88">
        <f>T8+$H$7+T62</f>
        <v>0.37019519928142497</v>
      </c>
    </row>
    <row r="67" spans="1:20" ht="13.5" customHeight="1">
      <c r="A67" s="719"/>
      <c r="B67" s="151" t="s">
        <v>177</v>
      </c>
      <c r="C67" s="173">
        <v>10.47</v>
      </c>
      <c r="D67" s="174">
        <v>0.17704</v>
      </c>
      <c r="E67" s="89"/>
      <c r="F67" s="767" t="s">
        <v>106</v>
      </c>
      <c r="G67" s="767"/>
      <c r="H67" s="90"/>
      <c r="I67" s="26"/>
      <c r="J67" s="82" t="s">
        <v>103</v>
      </c>
      <c r="K67" s="26"/>
      <c r="L67" s="23"/>
      <c r="M67" s="82" t="s">
        <v>103</v>
      </c>
      <c r="N67" s="24"/>
      <c r="O67" s="26"/>
      <c r="P67" s="82" t="s">
        <v>103</v>
      </c>
      <c r="Q67" s="26"/>
      <c r="R67" s="23"/>
      <c r="S67" s="82" t="s">
        <v>103</v>
      </c>
      <c r="T67" s="24"/>
    </row>
    <row r="68" spans="1:20" ht="14.25" customHeight="1">
      <c r="A68" s="719"/>
      <c r="B68" s="2"/>
      <c r="C68" s="209"/>
      <c r="D68" s="210"/>
      <c r="E68" s="89"/>
      <c r="F68" s="768" t="s">
        <v>107</v>
      </c>
      <c r="G68" s="768"/>
      <c r="H68" s="90"/>
      <c r="I68" s="26"/>
      <c r="J68" s="82" t="s">
        <v>103</v>
      </c>
      <c r="K68" s="26"/>
      <c r="L68" s="23"/>
      <c r="M68" s="82" t="s">
        <v>103</v>
      </c>
      <c r="N68" s="24"/>
      <c r="O68" s="26"/>
      <c r="P68" s="82" t="s">
        <v>103</v>
      </c>
      <c r="Q68" s="26"/>
      <c r="R68" s="23"/>
      <c r="S68" s="82" t="s">
        <v>103</v>
      </c>
      <c r="T68" s="24"/>
    </row>
    <row r="69" spans="1:20" ht="14.25" customHeight="1" thickBot="1">
      <c r="A69" s="719"/>
      <c r="B69" s="2"/>
      <c r="C69" s="3"/>
      <c r="D69" s="4"/>
      <c r="E69" s="94"/>
      <c r="F69" s="769" t="s">
        <v>108</v>
      </c>
      <c r="G69" s="769"/>
      <c r="H69" s="95"/>
      <c r="I69" s="9"/>
      <c r="J69" s="96" t="s">
        <v>103</v>
      </c>
      <c r="K69" s="9"/>
      <c r="L69" s="8"/>
      <c r="M69" s="96" t="s">
        <v>103</v>
      </c>
      <c r="N69" s="10"/>
      <c r="O69" s="9"/>
      <c r="P69" s="96" t="s">
        <v>103</v>
      </c>
      <c r="Q69" s="9"/>
      <c r="R69" s="8"/>
      <c r="S69" s="96" t="s">
        <v>103</v>
      </c>
      <c r="T69" s="10"/>
    </row>
    <row r="70" spans="1:20" ht="14.25" customHeight="1" thickBot="1">
      <c r="A70" s="719"/>
      <c r="B70" s="245"/>
      <c r="C70" s="246"/>
      <c r="D70" s="247"/>
      <c r="E70" s="680" t="s">
        <v>109</v>
      </c>
      <c r="F70" s="681"/>
      <c r="G70" s="681"/>
      <c r="H70" s="682"/>
      <c r="I70" s="139">
        <f>I66</f>
        <v>10.100476187919075</v>
      </c>
      <c r="J70" s="97" t="s">
        <v>103</v>
      </c>
      <c r="K70" s="1">
        <f>K66</f>
        <v>0.40465235399879884</v>
      </c>
      <c r="L70" s="138">
        <f>L66</f>
        <v>0.034</v>
      </c>
      <c r="M70" s="99" t="s">
        <v>103</v>
      </c>
      <c r="N70" s="100">
        <f>N66</f>
        <v>0.14</v>
      </c>
      <c r="O70" s="137">
        <f>O66</f>
        <v>8.160907914898896</v>
      </c>
      <c r="P70" s="99" t="s">
        <v>103</v>
      </c>
      <c r="Q70" s="1">
        <f>Q66</f>
        <v>0.31256684040092897</v>
      </c>
      <c r="R70" s="138">
        <f>R66</f>
        <v>9.421613556415853</v>
      </c>
      <c r="S70" s="99" t="s">
        <v>103</v>
      </c>
      <c r="T70" s="101">
        <f>T66</f>
        <v>0.37019519928142497</v>
      </c>
    </row>
    <row r="71" spans="1:20" ht="13.5" customHeight="1" thickBot="1">
      <c r="A71" s="719"/>
      <c r="B71" s="102"/>
      <c r="C71" s="103"/>
      <c r="D71" s="104"/>
      <c r="E71" s="737" t="s">
        <v>110</v>
      </c>
      <c r="F71" s="737"/>
      <c r="G71" s="737"/>
      <c r="H71" s="738"/>
      <c r="I71" s="674" t="s">
        <v>225</v>
      </c>
      <c r="J71" s="674"/>
      <c r="K71" s="674"/>
      <c r="L71" s="674" t="s">
        <v>226</v>
      </c>
      <c r="M71" s="674"/>
      <c r="N71" s="674"/>
      <c r="O71" s="674" t="s">
        <v>226</v>
      </c>
      <c r="P71" s="674"/>
      <c r="Q71" s="674"/>
      <c r="R71" s="674" t="s">
        <v>227</v>
      </c>
      <c r="S71" s="675"/>
      <c r="T71" s="675"/>
    </row>
    <row r="72" spans="1:20" ht="14.25" customHeight="1" thickBot="1">
      <c r="A72" s="758"/>
      <c r="B72" s="676" t="s">
        <v>111</v>
      </c>
      <c r="C72" s="677"/>
      <c r="D72" s="677"/>
      <c r="E72" s="678"/>
      <c r="F72" s="678"/>
      <c r="G72" s="678"/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9"/>
    </row>
    <row r="73" spans="1:20" ht="14.25" customHeight="1">
      <c r="A73" s="105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1:20" ht="14.25" customHeight="1">
      <c r="A74" s="10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ht="12.75">
      <c r="A75" t="s">
        <v>231</v>
      </c>
    </row>
  </sheetData>
  <sheetProtection/>
  <mergeCells count="97">
    <mergeCell ref="O71:Q71"/>
    <mergeCell ref="R71:T71"/>
    <mergeCell ref="B72:T72"/>
    <mergeCell ref="E70:H70"/>
    <mergeCell ref="E71:H71"/>
    <mergeCell ref="I71:K71"/>
    <mergeCell ref="L71:N71"/>
    <mergeCell ref="B62:D65"/>
    <mergeCell ref="E62:H62"/>
    <mergeCell ref="E63:H63"/>
    <mergeCell ref="E64:H64"/>
    <mergeCell ref="E65:H65"/>
    <mergeCell ref="F66:G66"/>
    <mergeCell ref="F67:G67"/>
    <mergeCell ref="F68:G68"/>
    <mergeCell ref="F69:G69"/>
    <mergeCell ref="O60:Q60"/>
    <mergeCell ref="R60:T60"/>
    <mergeCell ref="E61:H61"/>
    <mergeCell ref="I61:K61"/>
    <mergeCell ref="L61:N61"/>
    <mergeCell ref="O61:Q61"/>
    <mergeCell ref="R61:T61"/>
    <mergeCell ref="O58:Q58"/>
    <mergeCell ref="R58:T58"/>
    <mergeCell ref="E59:H59"/>
    <mergeCell ref="I59:K59"/>
    <mergeCell ref="L59:N59"/>
    <mergeCell ref="O59:Q59"/>
    <mergeCell ref="R59:T59"/>
    <mergeCell ref="B58:D61"/>
    <mergeCell ref="E58:H58"/>
    <mergeCell ref="I58:K58"/>
    <mergeCell ref="L58:N58"/>
    <mergeCell ref="E60:H60"/>
    <mergeCell ref="I60:K60"/>
    <mergeCell ref="L60:N60"/>
    <mergeCell ref="B54:D54"/>
    <mergeCell ref="E54:H54"/>
    <mergeCell ref="O57:Q57"/>
    <mergeCell ref="R57:T57"/>
    <mergeCell ref="B55:C57"/>
    <mergeCell ref="E55:H55"/>
    <mergeCell ref="E56:H56"/>
    <mergeCell ref="E57:H57"/>
    <mergeCell ref="I57:K57"/>
    <mergeCell ref="L57:N57"/>
    <mergeCell ref="C22:C24"/>
    <mergeCell ref="B25:B52"/>
    <mergeCell ref="B53:D53"/>
    <mergeCell ref="E53:H53"/>
    <mergeCell ref="C25:F26"/>
    <mergeCell ref="G25:H25"/>
    <mergeCell ref="C33:D33"/>
    <mergeCell ref="E18:F18"/>
    <mergeCell ref="E19:F19"/>
    <mergeCell ref="E20:F20"/>
    <mergeCell ref="E21:H21"/>
    <mergeCell ref="O17:Q17"/>
    <mergeCell ref="R17:T17"/>
    <mergeCell ref="O21:Q21"/>
    <mergeCell ref="R21:T21"/>
    <mergeCell ref="I17:K17"/>
    <mergeCell ref="L17:N17"/>
    <mergeCell ref="I21:K21"/>
    <mergeCell ref="L21:N21"/>
    <mergeCell ref="E14:F14"/>
    <mergeCell ref="E15:F15"/>
    <mergeCell ref="E16:F16"/>
    <mergeCell ref="E17:H17"/>
    <mergeCell ref="O13:Q13"/>
    <mergeCell ref="R13:T13"/>
    <mergeCell ref="E10:F10"/>
    <mergeCell ref="E11:F11"/>
    <mergeCell ref="E12:F12"/>
    <mergeCell ref="E13:H13"/>
    <mergeCell ref="I13:K13"/>
    <mergeCell ref="L13:N13"/>
    <mergeCell ref="E6:F6"/>
    <mergeCell ref="E7:F7"/>
    <mergeCell ref="E8:F8"/>
    <mergeCell ref="G9:H9"/>
    <mergeCell ref="E9:F9"/>
    <mergeCell ref="I9:K9"/>
    <mergeCell ref="L9:N9"/>
    <mergeCell ref="O9:Q9"/>
    <mergeCell ref="R9:T9"/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B6:B24"/>
  </mergeCells>
  <printOptions/>
  <pageMargins left="0.18" right="0.17" top="0.5" bottom="0.17" header="0.5" footer="0.1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2.421875" style="443" customWidth="1"/>
    <col min="2" max="2" width="15.28125" style="452" customWidth="1"/>
    <col min="3" max="3" width="8.00390625" style="414" customWidth="1"/>
    <col min="4" max="4" width="7.421875" style="414" customWidth="1"/>
    <col min="5" max="5" width="7.00390625" style="414" customWidth="1"/>
    <col min="6" max="7" width="6.8515625" style="414" customWidth="1"/>
    <col min="8" max="8" width="8.28125" style="414" customWidth="1"/>
    <col min="9" max="9" width="8.421875" style="414" customWidth="1"/>
    <col min="10" max="16384" width="9.140625" style="414" customWidth="1"/>
  </cols>
  <sheetData>
    <row r="1" spans="1:13" ht="15.75">
      <c r="A1" s="774" t="s">
        <v>276</v>
      </c>
      <c r="B1" s="774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2" spans="1:13" ht="18.75" thickBot="1">
      <c r="A2" s="415"/>
      <c r="B2" s="415"/>
      <c r="C2" s="416"/>
      <c r="D2" s="417"/>
      <c r="E2" s="417"/>
      <c r="F2" s="417"/>
      <c r="G2" s="417"/>
      <c r="H2" s="417"/>
      <c r="I2" s="417"/>
      <c r="J2" s="418"/>
      <c r="K2" s="419" t="s">
        <v>246</v>
      </c>
      <c r="L2" s="951"/>
      <c r="M2" s="951"/>
    </row>
    <row r="3" spans="1:13" ht="12.75">
      <c r="A3" s="420" t="s">
        <v>247</v>
      </c>
      <c r="B3" s="776" t="s">
        <v>247</v>
      </c>
      <c r="C3" s="777"/>
      <c r="D3" s="778" t="s">
        <v>248</v>
      </c>
      <c r="E3" s="779"/>
      <c r="F3" s="780" t="s">
        <v>249</v>
      </c>
      <c r="G3" s="779"/>
      <c r="H3" s="780" t="s">
        <v>250</v>
      </c>
      <c r="I3" s="779"/>
      <c r="J3" s="781" t="s">
        <v>251</v>
      </c>
      <c r="K3" s="782"/>
      <c r="L3" s="782"/>
      <c r="M3" s="783"/>
    </row>
    <row r="4" spans="1:13" ht="13.5" thickBot="1">
      <c r="A4" s="468" t="s">
        <v>252</v>
      </c>
      <c r="B4" s="974" t="s">
        <v>253</v>
      </c>
      <c r="C4" s="975"/>
      <c r="D4" s="469" t="s">
        <v>254</v>
      </c>
      <c r="E4" s="470" t="s">
        <v>255</v>
      </c>
      <c r="F4" s="470" t="s">
        <v>254</v>
      </c>
      <c r="G4" s="470" t="s">
        <v>255</v>
      </c>
      <c r="H4" s="470" t="s">
        <v>254</v>
      </c>
      <c r="I4" s="470" t="s">
        <v>255</v>
      </c>
      <c r="J4" s="471" t="s">
        <v>256</v>
      </c>
      <c r="K4" s="471" t="s">
        <v>257</v>
      </c>
      <c r="L4" s="471" t="s">
        <v>258</v>
      </c>
      <c r="M4" s="472" t="s">
        <v>259</v>
      </c>
    </row>
    <row r="5" spans="1:14" ht="12.75">
      <c r="A5" s="473" t="s">
        <v>277</v>
      </c>
      <c r="B5" s="474" t="s">
        <v>278</v>
      </c>
      <c r="C5" s="428"/>
      <c r="D5" s="475"/>
      <c r="E5" s="476"/>
      <c r="F5" s="476"/>
      <c r="G5" s="476"/>
      <c r="H5" s="476"/>
      <c r="I5" s="477"/>
      <c r="J5" s="428"/>
      <c r="K5" s="428"/>
      <c r="L5" s="428"/>
      <c r="M5" s="478"/>
      <c r="N5" s="452"/>
    </row>
    <row r="6" spans="1:14" ht="13.5" thickBot="1">
      <c r="A6" s="479" t="s">
        <v>279</v>
      </c>
      <c r="B6" s="480" t="s">
        <v>280</v>
      </c>
      <c r="C6" s="442" t="s">
        <v>59</v>
      </c>
      <c r="D6" s="481"/>
      <c r="E6" s="482"/>
      <c r="F6" s="483">
        <v>49.1</v>
      </c>
      <c r="G6" s="483">
        <v>35</v>
      </c>
      <c r="H6" s="482"/>
      <c r="I6" s="482"/>
      <c r="J6" s="442">
        <v>9.9</v>
      </c>
      <c r="K6" s="442">
        <v>0</v>
      </c>
      <c r="L6" s="442">
        <v>7.99</v>
      </c>
      <c r="M6" s="484">
        <v>9.25</v>
      </c>
      <c r="N6" s="452"/>
    </row>
    <row r="7" spans="1:14" ht="13.5" thickBot="1">
      <c r="A7" s="485" t="s">
        <v>281</v>
      </c>
      <c r="B7" s="486" t="s">
        <v>192</v>
      </c>
      <c r="C7" s="487"/>
      <c r="D7" s="488"/>
      <c r="E7" s="489"/>
      <c r="F7" s="490">
        <v>49.1</v>
      </c>
      <c r="G7" s="490">
        <v>35</v>
      </c>
      <c r="H7" s="489"/>
      <c r="I7" s="489"/>
      <c r="J7" s="448">
        <f>J6</f>
        <v>9.9</v>
      </c>
      <c r="K7" s="448">
        <f>K6</f>
        <v>0</v>
      </c>
      <c r="L7" s="448">
        <f>L6</f>
        <v>7.99</v>
      </c>
      <c r="M7" s="491">
        <f>M6</f>
        <v>9.25</v>
      </c>
      <c r="N7" s="452"/>
    </row>
    <row r="8" spans="1:14" ht="12.75">
      <c r="A8" s="492"/>
      <c r="B8" s="492"/>
      <c r="C8" s="493"/>
      <c r="D8" s="494"/>
      <c r="E8" s="494"/>
      <c r="F8" s="494"/>
      <c r="G8" s="495"/>
      <c r="H8" s="494"/>
      <c r="I8" s="494"/>
      <c r="J8" s="496"/>
      <c r="K8" s="496"/>
      <c r="L8" s="496"/>
      <c r="M8" s="496"/>
      <c r="N8" s="452"/>
    </row>
    <row r="9" spans="1:14" ht="12.75">
      <c r="A9" s="506"/>
      <c r="B9" s="506"/>
      <c r="C9" s="493"/>
      <c r="D9" s="494"/>
      <c r="E9" s="494"/>
      <c r="F9" s="494"/>
      <c r="G9" s="495"/>
      <c r="H9" s="494"/>
      <c r="I9" s="494"/>
      <c r="J9" s="496"/>
      <c r="K9" s="496"/>
      <c r="L9" s="496"/>
      <c r="M9" s="496"/>
      <c r="N9" s="452"/>
    </row>
    <row r="10" spans="1:14" ht="12.75">
      <c r="A10" s="506"/>
      <c r="B10" s="506"/>
      <c r="C10" s="506"/>
      <c r="D10" s="507"/>
      <c r="E10" s="507"/>
      <c r="F10" s="508"/>
      <c r="G10" s="509"/>
      <c r="H10" s="507"/>
      <c r="I10" s="507"/>
      <c r="J10" s="510"/>
      <c r="K10" s="510"/>
      <c r="L10" s="510"/>
      <c r="M10" s="510"/>
      <c r="N10" s="452"/>
    </row>
    <row r="11" spans="1:14" ht="12.75">
      <c r="A11" s="450"/>
      <c r="B11" s="450"/>
      <c r="C11" s="451"/>
      <c r="D11" s="453"/>
      <c r="E11" s="453"/>
      <c r="F11" s="453"/>
      <c r="G11" s="453"/>
      <c r="H11" s="451"/>
      <c r="I11" s="451"/>
      <c r="J11" s="413"/>
      <c r="K11" s="413"/>
      <c r="L11" s="413"/>
      <c r="M11" s="413"/>
      <c r="N11" s="452"/>
    </row>
    <row r="12" spans="1:14" ht="12.75">
      <c r="A12" t="s">
        <v>426</v>
      </c>
      <c r="B12" s="451"/>
      <c r="C12" s="450"/>
      <c r="D12" s="464"/>
      <c r="E12" s="464"/>
      <c r="F12" s="464"/>
      <c r="G12" s="464"/>
      <c r="H12" s="451"/>
      <c r="I12" s="451"/>
      <c r="J12" s="457"/>
      <c r="K12" s="457"/>
      <c r="L12" s="457"/>
      <c r="M12" s="457"/>
      <c r="N12" s="452"/>
    </row>
    <row r="13" spans="1:14" ht="12.75">
      <c r="A13" s="451"/>
      <c r="B13" s="451"/>
      <c r="C13" s="450"/>
      <c r="D13" s="453"/>
      <c r="E13" s="453"/>
      <c r="F13" s="453"/>
      <c r="G13" s="453"/>
      <c r="H13" s="451"/>
      <c r="I13" s="451"/>
      <c r="J13" s="452"/>
      <c r="K13" s="452"/>
      <c r="L13" s="452"/>
      <c r="M13" s="452"/>
      <c r="N13" s="452"/>
    </row>
    <row r="14" spans="1:14" ht="12.75">
      <c r="A14" s="511"/>
      <c r="B14" s="511"/>
      <c r="C14" s="451"/>
      <c r="D14" s="453"/>
      <c r="E14" s="453"/>
      <c r="F14" s="453"/>
      <c r="G14" s="453"/>
      <c r="H14" s="451"/>
      <c r="I14" s="451"/>
      <c r="J14" s="413"/>
      <c r="K14" s="413"/>
      <c r="L14" s="413"/>
      <c r="M14" s="413"/>
      <c r="N14" s="452"/>
    </row>
    <row r="15" spans="1:14" ht="12.75">
      <c r="A15" s="451"/>
      <c r="B15" s="451"/>
      <c r="C15" s="451"/>
      <c r="D15" s="453"/>
      <c r="E15" s="453"/>
      <c r="F15" s="453"/>
      <c r="G15" s="453"/>
      <c r="H15" s="451"/>
      <c r="I15" s="451"/>
      <c r="J15" s="413"/>
      <c r="K15" s="413"/>
      <c r="L15" s="413"/>
      <c r="M15" s="413"/>
      <c r="N15" s="452"/>
    </row>
    <row r="16" spans="1:14" ht="12.75">
      <c r="A16" s="451"/>
      <c r="B16" s="451"/>
      <c r="C16" s="451"/>
      <c r="D16" s="453"/>
      <c r="E16" s="453"/>
      <c r="F16" s="453"/>
      <c r="G16" s="453"/>
      <c r="H16" s="451"/>
      <c r="I16" s="451"/>
      <c r="J16" s="413"/>
      <c r="K16" s="413"/>
      <c r="L16" s="413"/>
      <c r="M16" s="413"/>
      <c r="N16" s="452"/>
    </row>
    <row r="17" spans="1:14" ht="12.75">
      <c r="A17" s="451"/>
      <c r="B17" s="451"/>
      <c r="C17" s="450"/>
      <c r="D17" s="464"/>
      <c r="E17" s="464"/>
      <c r="F17" s="453"/>
      <c r="G17" s="453"/>
      <c r="H17" s="451"/>
      <c r="I17" s="451"/>
      <c r="J17" s="457"/>
      <c r="K17" s="457"/>
      <c r="L17" s="457"/>
      <c r="M17" s="457"/>
      <c r="N17" s="452"/>
    </row>
    <row r="18" spans="1:14" ht="12.75">
      <c r="A18" s="450"/>
      <c r="B18" s="450"/>
      <c r="C18" s="450"/>
      <c r="D18" s="453"/>
      <c r="E18" s="453"/>
      <c r="F18" s="453"/>
      <c r="G18" s="453"/>
      <c r="H18" s="451"/>
      <c r="I18" s="451"/>
      <c r="J18" s="452"/>
      <c r="K18" s="452"/>
      <c r="L18" s="452"/>
      <c r="M18" s="452"/>
      <c r="N18" s="452"/>
    </row>
    <row r="19" spans="1:14" ht="12.75">
      <c r="A19" s="451"/>
      <c r="B19" s="451"/>
      <c r="C19" s="451"/>
      <c r="D19" s="453"/>
      <c r="E19" s="453"/>
      <c r="F19" s="453"/>
      <c r="G19" s="453"/>
      <c r="H19" s="451"/>
      <c r="I19" s="451"/>
      <c r="J19" s="413"/>
      <c r="K19" s="413"/>
      <c r="L19" s="413"/>
      <c r="M19" s="413"/>
      <c r="N19" s="452"/>
    </row>
    <row r="20" spans="1:14" ht="12.75">
      <c r="A20" s="451"/>
      <c r="B20" s="451"/>
      <c r="C20" s="466"/>
      <c r="D20" s="464"/>
      <c r="E20" s="464"/>
      <c r="F20" s="464"/>
      <c r="G20" s="464"/>
      <c r="H20" s="451"/>
      <c r="I20" s="451"/>
      <c r="J20" s="457"/>
      <c r="K20" s="457"/>
      <c r="L20" s="457"/>
      <c r="M20" s="457"/>
      <c r="N20" s="452"/>
    </row>
    <row r="21" spans="1:14" ht="12.75">
      <c r="A21" s="458"/>
      <c r="B21" s="458"/>
      <c r="C21" s="450"/>
      <c r="D21" s="454"/>
      <c r="E21" s="454"/>
      <c r="F21" s="454"/>
      <c r="G21" s="454"/>
      <c r="H21" s="451"/>
      <c r="I21" s="451"/>
      <c r="J21" s="452"/>
      <c r="K21" s="452"/>
      <c r="L21" s="452"/>
      <c r="M21" s="452"/>
      <c r="N21" s="452"/>
    </row>
    <row r="22" spans="1:14" ht="12.75">
      <c r="A22" s="460"/>
      <c r="B22" s="460"/>
      <c r="C22" s="461"/>
      <c r="D22" s="459"/>
      <c r="E22" s="459"/>
      <c r="F22" s="459"/>
      <c r="G22" s="459"/>
      <c r="H22" s="451"/>
      <c r="I22" s="451"/>
      <c r="J22" s="413"/>
      <c r="K22" s="413"/>
      <c r="L22" s="413"/>
      <c r="M22" s="413"/>
      <c r="N22" s="452"/>
    </row>
    <row r="23" spans="1:14" ht="12.75">
      <c r="A23" s="452"/>
      <c r="C23" s="461"/>
      <c r="D23" s="459"/>
      <c r="E23" s="459"/>
      <c r="F23" s="459"/>
      <c r="G23" s="459"/>
      <c r="H23" s="451"/>
      <c r="I23" s="451"/>
      <c r="J23" s="413"/>
      <c r="K23" s="413"/>
      <c r="L23" s="413"/>
      <c r="M23" s="413"/>
      <c r="N23" s="452"/>
    </row>
    <row r="24" spans="1:14" ht="12.75">
      <c r="A24" s="460"/>
      <c r="B24" s="460"/>
      <c r="C24" s="461"/>
      <c r="D24" s="459"/>
      <c r="E24" s="459"/>
      <c r="F24" s="459"/>
      <c r="G24" s="459"/>
      <c r="H24" s="451"/>
      <c r="I24" s="451"/>
      <c r="J24" s="413"/>
      <c r="K24" s="413"/>
      <c r="L24" s="413"/>
      <c r="M24" s="413"/>
      <c r="N24" s="452"/>
    </row>
    <row r="25" spans="1:14" ht="12.75">
      <c r="A25" s="460"/>
      <c r="B25" s="460"/>
      <c r="C25" s="461"/>
      <c r="D25" s="459"/>
      <c r="E25" s="459"/>
      <c r="F25" s="459"/>
      <c r="G25" s="459"/>
      <c r="H25" s="451"/>
      <c r="I25" s="451"/>
      <c r="J25" s="413"/>
      <c r="K25" s="413"/>
      <c r="L25" s="413"/>
      <c r="M25" s="413"/>
      <c r="N25" s="452"/>
    </row>
    <row r="26" spans="1:14" ht="12.75">
      <c r="A26" s="460"/>
      <c r="B26" s="460"/>
      <c r="C26" s="461"/>
      <c r="D26" s="459"/>
      <c r="E26" s="459"/>
      <c r="F26" s="459"/>
      <c r="G26" s="459"/>
      <c r="H26" s="451"/>
      <c r="I26" s="451"/>
      <c r="J26" s="413"/>
      <c r="K26" s="413"/>
      <c r="L26" s="413"/>
      <c r="M26" s="413"/>
      <c r="N26" s="452"/>
    </row>
    <row r="27" spans="1:14" ht="12.75">
      <c r="A27" s="460"/>
      <c r="B27" s="460"/>
      <c r="C27" s="466"/>
      <c r="D27" s="456"/>
      <c r="E27" s="456"/>
      <c r="F27" s="456"/>
      <c r="G27" s="456"/>
      <c r="H27" s="451"/>
      <c r="I27" s="451"/>
      <c r="J27" s="457"/>
      <c r="K27" s="457"/>
      <c r="L27" s="457"/>
      <c r="M27" s="457"/>
      <c r="N27" s="452"/>
    </row>
    <row r="28" spans="1:14" ht="12.75">
      <c r="A28" s="450"/>
      <c r="B28" s="450"/>
      <c r="C28" s="450"/>
      <c r="D28" s="451"/>
      <c r="E28" s="451"/>
      <c r="F28" s="451"/>
      <c r="G28" s="451"/>
      <c r="H28" s="451"/>
      <c r="I28" s="451"/>
      <c r="J28" s="452"/>
      <c r="K28" s="452"/>
      <c r="L28" s="452"/>
      <c r="M28" s="452"/>
      <c r="N28" s="452"/>
    </row>
    <row r="29" spans="1:14" ht="12.75">
      <c r="A29" s="451"/>
      <c r="B29" s="451"/>
      <c r="C29" s="451"/>
      <c r="D29" s="453"/>
      <c r="E29" s="453"/>
      <c r="F29" s="453"/>
      <c r="G29" s="453"/>
      <c r="H29" s="451"/>
      <c r="I29" s="451"/>
      <c r="J29" s="413"/>
      <c r="K29" s="413"/>
      <c r="L29" s="413"/>
      <c r="M29" s="413"/>
      <c r="N29" s="452"/>
    </row>
    <row r="30" spans="1:14" ht="12.75">
      <c r="A30" s="451"/>
      <c r="B30" s="451"/>
      <c r="C30" s="451"/>
      <c r="D30" s="453"/>
      <c r="E30" s="453"/>
      <c r="F30" s="453"/>
      <c r="G30" s="453"/>
      <c r="H30" s="451"/>
      <c r="I30" s="451"/>
      <c r="J30" s="413"/>
      <c r="K30" s="413"/>
      <c r="L30" s="413"/>
      <c r="M30" s="413"/>
      <c r="N30" s="452"/>
    </row>
    <row r="31" spans="1:14" ht="12.75">
      <c r="A31" s="451"/>
      <c r="B31" s="451"/>
      <c r="C31" s="451"/>
      <c r="D31" s="453"/>
      <c r="E31" s="453"/>
      <c r="F31" s="453"/>
      <c r="G31" s="453"/>
      <c r="H31" s="451"/>
      <c r="I31" s="451"/>
      <c r="J31" s="413"/>
      <c r="K31" s="413"/>
      <c r="L31" s="413"/>
      <c r="M31" s="413"/>
      <c r="N31" s="452"/>
    </row>
    <row r="32" spans="1:14" ht="12.75">
      <c r="A32" s="511"/>
      <c r="B32" s="511"/>
      <c r="C32" s="466"/>
      <c r="D32" s="464"/>
      <c r="E32" s="464"/>
      <c r="F32" s="464"/>
      <c r="G32" s="464"/>
      <c r="H32" s="451"/>
      <c r="I32" s="451"/>
      <c r="J32" s="457"/>
      <c r="K32" s="457"/>
      <c r="L32" s="457"/>
      <c r="M32" s="457"/>
      <c r="N32" s="452"/>
    </row>
    <row r="33" spans="1:14" ht="12.75">
      <c r="A33" s="511"/>
      <c r="B33" s="511"/>
      <c r="C33" s="450"/>
      <c r="D33" s="453"/>
      <c r="E33" s="453"/>
      <c r="F33" s="453"/>
      <c r="G33" s="453"/>
      <c r="H33" s="451"/>
      <c r="I33" s="451"/>
      <c r="J33" s="413"/>
      <c r="K33" s="413"/>
      <c r="L33" s="413"/>
      <c r="M33" s="413"/>
      <c r="N33" s="452"/>
    </row>
    <row r="34" spans="1:14" ht="12.75">
      <c r="A34" s="511"/>
      <c r="B34" s="511"/>
      <c r="C34" s="451"/>
      <c r="D34" s="453"/>
      <c r="E34" s="453"/>
      <c r="F34" s="453"/>
      <c r="G34" s="453"/>
      <c r="H34" s="451"/>
      <c r="I34" s="451"/>
      <c r="J34" s="413"/>
      <c r="K34" s="413"/>
      <c r="L34" s="413"/>
      <c r="M34" s="413"/>
      <c r="N34" s="452"/>
    </row>
    <row r="35" spans="1:14" ht="12.75">
      <c r="A35" s="511"/>
      <c r="B35" s="511"/>
      <c r="C35" s="466"/>
      <c r="D35" s="464"/>
      <c r="E35" s="464"/>
      <c r="F35" s="453"/>
      <c r="G35" s="453"/>
      <c r="H35" s="451"/>
      <c r="I35" s="451"/>
      <c r="J35" s="457"/>
      <c r="K35" s="457"/>
      <c r="L35" s="457"/>
      <c r="M35" s="457"/>
      <c r="N35" s="452"/>
    </row>
    <row r="36" spans="1:14" ht="12.75">
      <c r="A36" s="450"/>
      <c r="B36" s="450"/>
      <c r="C36" s="450"/>
      <c r="D36" s="451"/>
      <c r="E36" s="451"/>
      <c r="F36" s="451"/>
      <c r="G36" s="451"/>
      <c r="H36" s="451"/>
      <c r="I36" s="451"/>
      <c r="J36" s="452"/>
      <c r="K36" s="452"/>
      <c r="L36" s="452"/>
      <c r="M36" s="452"/>
      <c r="N36" s="452"/>
    </row>
    <row r="37" spans="1:14" ht="12.75">
      <c r="A37" s="451"/>
      <c r="B37" s="451"/>
      <c r="C37" s="451"/>
      <c r="D37" s="453"/>
      <c r="E37" s="453"/>
      <c r="F37" s="453"/>
      <c r="G37" s="453"/>
      <c r="H37" s="451"/>
      <c r="I37" s="451"/>
      <c r="J37" s="413"/>
      <c r="K37" s="413"/>
      <c r="L37" s="413"/>
      <c r="M37" s="413"/>
      <c r="N37" s="452"/>
    </row>
    <row r="38" spans="1:14" ht="12.75">
      <c r="A38" s="451"/>
      <c r="B38" s="451"/>
      <c r="C38" s="451"/>
      <c r="D38" s="453"/>
      <c r="E38" s="453"/>
      <c r="F38" s="453"/>
      <c r="G38" s="453"/>
      <c r="H38" s="451"/>
      <c r="I38" s="451"/>
      <c r="J38" s="413"/>
      <c r="K38" s="413"/>
      <c r="L38" s="413"/>
      <c r="M38" s="413"/>
      <c r="N38" s="452"/>
    </row>
    <row r="39" spans="1:14" ht="12.75">
      <c r="A39" s="451"/>
      <c r="B39" s="451"/>
      <c r="C39" s="451"/>
      <c r="D39" s="453"/>
      <c r="E39" s="453"/>
      <c r="F39" s="453"/>
      <c r="G39" s="453"/>
      <c r="H39" s="451"/>
      <c r="I39" s="451"/>
      <c r="J39" s="413"/>
      <c r="K39" s="413"/>
      <c r="L39" s="413"/>
      <c r="M39" s="413"/>
      <c r="N39" s="452"/>
    </row>
    <row r="40" spans="1:14" ht="12.75">
      <c r="A40" s="451"/>
      <c r="B40" s="451"/>
      <c r="C40" s="451"/>
      <c r="D40" s="453"/>
      <c r="E40" s="453"/>
      <c r="F40" s="453"/>
      <c r="G40" s="453"/>
      <c r="H40" s="451"/>
      <c r="I40" s="451"/>
      <c r="J40" s="413"/>
      <c r="K40" s="413"/>
      <c r="L40" s="413"/>
      <c r="M40" s="413"/>
      <c r="N40" s="452"/>
    </row>
    <row r="41" spans="1:13" ht="12.75">
      <c r="A41" s="451"/>
      <c r="B41" s="451"/>
      <c r="C41" s="451"/>
      <c r="D41" s="453"/>
      <c r="E41" s="453"/>
      <c r="F41" s="453"/>
      <c r="G41" s="453"/>
      <c r="H41" s="451"/>
      <c r="I41" s="451"/>
      <c r="J41" s="413"/>
      <c r="K41" s="413"/>
      <c r="L41" s="413"/>
      <c r="M41" s="413"/>
    </row>
    <row r="42" spans="1:13" ht="12.75">
      <c r="A42" s="451"/>
      <c r="B42" s="451"/>
      <c r="C42" s="451"/>
      <c r="D42" s="453"/>
      <c r="E42" s="453"/>
      <c r="F42" s="453"/>
      <c r="G42" s="453"/>
      <c r="H42" s="451"/>
      <c r="I42" s="451"/>
      <c r="J42" s="413"/>
      <c r="K42" s="413"/>
      <c r="L42" s="413"/>
      <c r="M42" s="413"/>
    </row>
    <row r="43" spans="1:13" ht="12.75">
      <c r="A43" s="451"/>
      <c r="B43" s="451"/>
      <c r="C43" s="450"/>
      <c r="D43" s="464"/>
      <c r="E43" s="464"/>
      <c r="F43" s="464"/>
      <c r="G43" s="464"/>
      <c r="H43" s="451"/>
      <c r="I43" s="451"/>
      <c r="J43" s="457"/>
      <c r="K43" s="457"/>
      <c r="L43" s="457"/>
      <c r="M43" s="457"/>
    </row>
    <row r="44" spans="1:13" ht="12.75">
      <c r="A44" s="451"/>
      <c r="B44" s="451"/>
      <c r="C44" s="451"/>
      <c r="D44" s="453"/>
      <c r="E44" s="453"/>
      <c r="F44" s="453"/>
      <c r="G44" s="453"/>
      <c r="H44" s="451"/>
      <c r="I44" s="451"/>
      <c r="J44" s="452"/>
      <c r="K44" s="452"/>
      <c r="L44" s="452"/>
      <c r="M44" s="452"/>
    </row>
    <row r="45" spans="1:13" ht="12.75">
      <c r="A45" s="451"/>
      <c r="B45" s="451"/>
      <c r="C45" s="451"/>
      <c r="D45" s="453"/>
      <c r="E45" s="453"/>
      <c r="F45" s="453"/>
      <c r="G45" s="453"/>
      <c r="H45" s="451"/>
      <c r="I45" s="451"/>
      <c r="J45" s="452"/>
      <c r="K45" s="452"/>
      <c r="L45" s="452"/>
      <c r="M45" s="452"/>
    </row>
    <row r="46" spans="1:13" ht="12.75">
      <c r="A46" s="451"/>
      <c r="B46" s="451"/>
      <c r="C46" s="451"/>
      <c r="D46" s="453"/>
      <c r="E46" s="453"/>
      <c r="F46" s="453"/>
      <c r="G46" s="453"/>
      <c r="H46" s="451"/>
      <c r="I46" s="451"/>
      <c r="J46" s="452"/>
      <c r="K46" s="452"/>
      <c r="L46" s="452"/>
      <c r="M46" s="452"/>
    </row>
    <row r="47" spans="1:13" ht="12.75">
      <c r="A47" s="451"/>
      <c r="B47" s="451"/>
      <c r="C47" s="451"/>
      <c r="D47" s="453"/>
      <c r="E47" s="453"/>
      <c r="F47" s="453"/>
      <c r="G47" s="453"/>
      <c r="H47" s="451"/>
      <c r="I47" s="451"/>
      <c r="J47" s="452"/>
      <c r="K47" s="452"/>
      <c r="L47" s="452"/>
      <c r="M47" s="452"/>
    </row>
    <row r="48" spans="1:13" ht="12.75">
      <c r="A48" s="450"/>
      <c r="B48" s="450"/>
      <c r="C48" s="450"/>
      <c r="D48" s="451"/>
      <c r="E48" s="451"/>
      <c r="F48" s="451"/>
      <c r="G48" s="451"/>
      <c r="H48" s="451"/>
      <c r="I48" s="451"/>
      <c r="J48" s="452"/>
      <c r="K48" s="452"/>
      <c r="L48" s="452"/>
      <c r="M48" s="452"/>
    </row>
    <row r="49" spans="1:13" ht="12.75">
      <c r="A49" s="451"/>
      <c r="B49" s="451"/>
      <c r="C49" s="451"/>
      <c r="D49" s="451"/>
      <c r="E49" s="451"/>
      <c r="F49" s="453"/>
      <c r="G49" s="453"/>
      <c r="H49" s="451"/>
      <c r="I49" s="451"/>
      <c r="J49" s="413"/>
      <c r="K49" s="413"/>
      <c r="L49" s="413"/>
      <c r="M49" s="413"/>
    </row>
    <row r="50" spans="1:13" ht="12.75">
      <c r="A50" s="451"/>
      <c r="B50" s="451"/>
      <c r="C50" s="450"/>
      <c r="D50" s="451"/>
      <c r="E50" s="451"/>
      <c r="F50" s="464"/>
      <c r="G50" s="464"/>
      <c r="H50" s="451"/>
      <c r="I50" s="451"/>
      <c r="J50" s="457"/>
      <c r="K50" s="457"/>
      <c r="L50" s="457"/>
      <c r="M50" s="457"/>
    </row>
    <row r="51" spans="1:13" ht="12.75">
      <c r="A51" s="450"/>
      <c r="B51" s="450"/>
      <c r="C51" s="450"/>
      <c r="D51" s="451"/>
      <c r="E51" s="451"/>
      <c r="F51" s="451"/>
      <c r="G51" s="451"/>
      <c r="H51" s="451"/>
      <c r="I51" s="451"/>
      <c r="J51" s="452"/>
      <c r="K51" s="452"/>
      <c r="L51" s="452"/>
      <c r="M51" s="452"/>
    </row>
    <row r="52" spans="1:13" ht="12.75">
      <c r="A52" s="451"/>
      <c r="B52" s="451"/>
      <c r="C52" s="451"/>
      <c r="D52" s="451"/>
      <c r="E52" s="451"/>
      <c r="F52" s="453"/>
      <c r="G52" s="453"/>
      <c r="H52" s="451"/>
      <c r="I52" s="451"/>
      <c r="J52" s="413"/>
      <c r="K52" s="413"/>
      <c r="L52" s="413"/>
      <c r="M52" s="413"/>
    </row>
    <row r="53" spans="1:13" ht="12.75">
      <c r="A53" s="451"/>
      <c r="B53" s="451"/>
      <c r="C53" s="451"/>
      <c r="D53" s="451"/>
      <c r="E53" s="451"/>
      <c r="F53" s="453"/>
      <c r="G53" s="453"/>
      <c r="H53" s="451"/>
      <c r="I53" s="451"/>
      <c r="J53" s="413"/>
      <c r="K53" s="413"/>
      <c r="L53" s="413"/>
      <c r="M53" s="413"/>
    </row>
    <row r="54" spans="1:13" ht="12.75">
      <c r="A54" s="451"/>
      <c r="B54" s="451"/>
      <c r="C54" s="451"/>
      <c r="D54" s="451"/>
      <c r="E54" s="451"/>
      <c r="F54" s="453"/>
      <c r="G54" s="453"/>
      <c r="H54" s="451"/>
      <c r="I54" s="451"/>
      <c r="J54" s="413"/>
      <c r="K54" s="413"/>
      <c r="L54" s="413"/>
      <c r="M54" s="413"/>
    </row>
    <row r="55" spans="1:13" ht="12.75">
      <c r="A55" s="451"/>
      <c r="B55" s="451"/>
      <c r="C55" s="451"/>
      <c r="D55" s="451"/>
      <c r="E55" s="451"/>
      <c r="F55" s="453"/>
      <c r="G55" s="453"/>
      <c r="H55" s="451"/>
      <c r="I55" s="451"/>
      <c r="J55" s="413"/>
      <c r="K55" s="413"/>
      <c r="L55" s="413"/>
      <c r="M55" s="413"/>
    </row>
    <row r="56" spans="1:13" ht="12.75">
      <c r="A56" s="451"/>
      <c r="B56" s="451"/>
      <c r="C56" s="451"/>
      <c r="D56" s="451"/>
      <c r="E56" s="451"/>
      <c r="F56" s="453"/>
      <c r="G56" s="453"/>
      <c r="H56" s="451"/>
      <c r="I56" s="451"/>
      <c r="J56" s="413"/>
      <c r="K56" s="413"/>
      <c r="L56" s="413"/>
      <c r="M56" s="413"/>
    </row>
    <row r="57" spans="1:13" ht="12.75">
      <c r="A57" s="451"/>
      <c r="B57" s="451"/>
      <c r="C57" s="451"/>
      <c r="D57" s="451"/>
      <c r="E57" s="451"/>
      <c r="F57" s="453"/>
      <c r="G57" s="453"/>
      <c r="H57" s="451"/>
      <c r="I57" s="451"/>
      <c r="J57" s="413"/>
      <c r="K57" s="413"/>
      <c r="L57" s="413"/>
      <c r="M57" s="413"/>
    </row>
    <row r="58" spans="1:13" ht="12.75">
      <c r="A58" s="451"/>
      <c r="B58" s="451"/>
      <c r="C58" s="451"/>
      <c r="D58" s="451"/>
      <c r="E58" s="451"/>
      <c r="F58" s="453"/>
      <c r="G58" s="453"/>
      <c r="H58" s="451"/>
      <c r="I58" s="451"/>
      <c r="J58" s="413"/>
      <c r="K58" s="413"/>
      <c r="L58" s="413"/>
      <c r="M58" s="413"/>
    </row>
    <row r="59" spans="1:13" ht="12.75">
      <c r="A59" s="451"/>
      <c r="B59" s="451"/>
      <c r="C59" s="451"/>
      <c r="D59" s="451"/>
      <c r="E59" s="451"/>
      <c r="F59" s="453"/>
      <c r="G59" s="453"/>
      <c r="H59" s="451"/>
      <c r="I59" s="451"/>
      <c r="J59" s="413"/>
      <c r="K59" s="413"/>
      <c r="L59" s="413"/>
      <c r="M59" s="413"/>
    </row>
    <row r="60" spans="1:13" ht="12.75">
      <c r="A60" s="451"/>
      <c r="B60" s="451"/>
      <c r="C60" s="451"/>
      <c r="D60" s="451"/>
      <c r="E60" s="451"/>
      <c r="F60" s="453"/>
      <c r="G60" s="453"/>
      <c r="H60" s="451"/>
      <c r="I60" s="451"/>
      <c r="J60" s="413"/>
      <c r="K60" s="413"/>
      <c r="L60" s="413"/>
      <c r="M60" s="413"/>
    </row>
    <row r="61" spans="1:13" ht="12.75">
      <c r="A61" s="451"/>
      <c r="B61" s="451"/>
      <c r="C61" s="451"/>
      <c r="D61" s="451"/>
      <c r="E61" s="451"/>
      <c r="F61" s="453"/>
      <c r="G61" s="453"/>
      <c r="H61" s="451"/>
      <c r="I61" s="451"/>
      <c r="J61" s="413"/>
      <c r="K61" s="413"/>
      <c r="L61" s="413"/>
      <c r="M61" s="413"/>
    </row>
    <row r="62" spans="1:13" ht="12.75">
      <c r="A62" s="451"/>
      <c r="B62" s="451"/>
      <c r="C62" s="451"/>
      <c r="D62" s="451"/>
      <c r="E62" s="451"/>
      <c r="F62" s="453"/>
      <c r="G62" s="453"/>
      <c r="H62" s="451"/>
      <c r="I62" s="451"/>
      <c r="J62" s="413"/>
      <c r="K62" s="413"/>
      <c r="L62" s="413"/>
      <c r="M62" s="413"/>
    </row>
    <row r="63" spans="1:13" ht="12.75">
      <c r="A63" s="451"/>
      <c r="B63" s="451"/>
      <c r="C63" s="451"/>
      <c r="D63" s="451"/>
      <c r="E63" s="451"/>
      <c r="F63" s="453"/>
      <c r="G63" s="453"/>
      <c r="H63" s="451"/>
      <c r="I63" s="451"/>
      <c r="J63" s="413"/>
      <c r="K63" s="413"/>
      <c r="L63" s="413"/>
      <c r="M63" s="413"/>
    </row>
    <row r="64" spans="1:13" ht="12.75">
      <c r="A64" s="451"/>
      <c r="B64" s="451"/>
      <c r="C64" s="451"/>
      <c r="D64" s="451"/>
      <c r="E64" s="451"/>
      <c r="F64" s="453"/>
      <c r="G64" s="453"/>
      <c r="H64" s="451"/>
      <c r="I64" s="451"/>
      <c r="J64" s="413"/>
      <c r="K64" s="413"/>
      <c r="L64" s="413"/>
      <c r="M64" s="413"/>
    </row>
    <row r="65" spans="1:13" ht="12.75">
      <c r="A65" s="451"/>
      <c r="B65" s="451"/>
      <c r="C65" s="451"/>
      <c r="D65" s="451"/>
      <c r="E65" s="451"/>
      <c r="F65" s="453"/>
      <c r="G65" s="453"/>
      <c r="H65" s="451"/>
      <c r="I65" s="451"/>
      <c r="J65" s="413"/>
      <c r="K65" s="413"/>
      <c r="L65" s="413"/>
      <c r="M65" s="413"/>
    </row>
    <row r="66" spans="1:13" ht="12.75">
      <c r="A66" s="451"/>
      <c r="B66" s="451"/>
      <c r="C66" s="451"/>
      <c r="D66" s="451"/>
      <c r="E66" s="451"/>
      <c r="F66" s="453"/>
      <c r="G66" s="453"/>
      <c r="H66" s="451"/>
      <c r="I66" s="451"/>
      <c r="J66" s="413"/>
      <c r="K66" s="413"/>
      <c r="L66" s="413"/>
      <c r="M66" s="413"/>
    </row>
    <row r="67" spans="1:13" ht="12.75">
      <c r="A67" s="451"/>
      <c r="B67" s="451"/>
      <c r="C67" s="451"/>
      <c r="D67" s="451"/>
      <c r="E67" s="451"/>
      <c r="F67" s="453"/>
      <c r="G67" s="453"/>
      <c r="H67" s="451"/>
      <c r="I67" s="451"/>
      <c r="J67" s="413"/>
      <c r="K67" s="413"/>
      <c r="L67" s="413"/>
      <c r="M67" s="413"/>
    </row>
    <row r="68" spans="1:13" ht="12.75">
      <c r="A68" s="451"/>
      <c r="B68" s="451"/>
      <c r="C68" s="451"/>
      <c r="D68" s="451"/>
      <c r="E68" s="451"/>
      <c r="F68" s="453"/>
      <c r="G68" s="453"/>
      <c r="H68" s="451"/>
      <c r="I68" s="451"/>
      <c r="J68" s="413"/>
      <c r="K68" s="413"/>
      <c r="L68" s="413"/>
      <c r="M68" s="413"/>
    </row>
    <row r="69" spans="1:13" ht="12.75">
      <c r="A69" s="511"/>
      <c r="B69" s="511"/>
      <c r="C69" s="451"/>
      <c r="D69" s="451"/>
      <c r="E69" s="451"/>
      <c r="F69" s="453"/>
      <c r="G69" s="453"/>
      <c r="H69" s="451"/>
      <c r="I69" s="451"/>
      <c r="J69" s="413"/>
      <c r="K69" s="413"/>
      <c r="L69" s="413"/>
      <c r="M69" s="413"/>
    </row>
    <row r="70" spans="1:13" ht="12.75">
      <c r="A70" s="511"/>
      <c r="B70" s="511"/>
      <c r="C70" s="450"/>
      <c r="D70" s="451"/>
      <c r="E70" s="451"/>
      <c r="F70" s="464"/>
      <c r="G70" s="464"/>
      <c r="H70" s="451"/>
      <c r="I70" s="451"/>
      <c r="J70" s="457"/>
      <c r="K70" s="457"/>
      <c r="L70" s="457"/>
      <c r="M70" s="457"/>
    </row>
    <row r="71" spans="1:13" ht="12.75">
      <c r="A71" s="450"/>
      <c r="B71" s="450"/>
      <c r="C71" s="450"/>
      <c r="D71" s="451"/>
      <c r="E71" s="451"/>
      <c r="F71" s="451"/>
      <c r="G71" s="451"/>
      <c r="H71" s="451"/>
      <c r="I71" s="451"/>
      <c r="J71" s="452"/>
      <c r="K71" s="452"/>
      <c r="L71" s="452"/>
      <c r="M71" s="452"/>
    </row>
    <row r="72" spans="1:13" ht="12.75">
      <c r="A72" s="451"/>
      <c r="B72" s="451"/>
      <c r="C72" s="451"/>
      <c r="D72" s="451"/>
      <c r="E72" s="451"/>
      <c r="F72" s="453"/>
      <c r="G72" s="453"/>
      <c r="H72" s="451"/>
      <c r="I72" s="451"/>
      <c r="J72" s="413"/>
      <c r="K72" s="413"/>
      <c r="L72" s="413"/>
      <c r="M72" s="413"/>
    </row>
    <row r="73" spans="1:13" ht="12.75">
      <c r="A73" s="451"/>
      <c r="B73" s="451"/>
      <c r="C73" s="451"/>
      <c r="D73" s="451"/>
      <c r="E73" s="451"/>
      <c r="F73" s="453"/>
      <c r="G73" s="453"/>
      <c r="H73" s="451"/>
      <c r="I73" s="451"/>
      <c r="J73" s="413"/>
      <c r="K73" s="413"/>
      <c r="L73" s="413"/>
      <c r="M73" s="413"/>
    </row>
    <row r="74" spans="1:13" ht="12.75">
      <c r="A74" s="451"/>
      <c r="B74" s="451"/>
      <c r="C74" s="451"/>
      <c r="D74" s="451"/>
      <c r="E74" s="451"/>
      <c r="F74" s="453"/>
      <c r="G74" s="453"/>
      <c r="H74" s="451"/>
      <c r="I74" s="451"/>
      <c r="J74" s="413"/>
      <c r="K74" s="413"/>
      <c r="L74" s="413"/>
      <c r="M74" s="413"/>
    </row>
    <row r="75" spans="1:13" ht="12.75">
      <c r="A75" s="451"/>
      <c r="B75" s="451"/>
      <c r="C75" s="451"/>
      <c r="D75" s="451"/>
      <c r="E75" s="451"/>
      <c r="F75" s="453"/>
      <c r="G75" s="453"/>
      <c r="H75" s="451"/>
      <c r="I75" s="451"/>
      <c r="J75" s="413"/>
      <c r="K75" s="413"/>
      <c r="L75" s="413"/>
      <c r="M75" s="413"/>
    </row>
    <row r="76" spans="1:13" ht="12.75">
      <c r="A76" s="451"/>
      <c r="B76" s="451"/>
      <c r="C76" s="451"/>
      <c r="D76" s="451"/>
      <c r="E76" s="451"/>
      <c r="F76" s="453"/>
      <c r="G76" s="453"/>
      <c r="H76" s="451"/>
      <c r="I76" s="451"/>
      <c r="J76" s="413"/>
      <c r="K76" s="413"/>
      <c r="L76" s="413"/>
      <c r="M76" s="413"/>
    </row>
    <row r="77" spans="1:13" ht="12.75">
      <c r="A77" s="451"/>
      <c r="B77" s="451"/>
      <c r="C77" s="451"/>
      <c r="D77" s="451"/>
      <c r="E77" s="451"/>
      <c r="F77" s="453"/>
      <c r="G77" s="453"/>
      <c r="H77" s="451"/>
      <c r="I77" s="451"/>
      <c r="J77" s="413"/>
      <c r="K77" s="413"/>
      <c r="L77" s="413"/>
      <c r="M77" s="413"/>
    </row>
    <row r="78" spans="1:13" ht="12.75">
      <c r="A78" s="451"/>
      <c r="B78" s="451"/>
      <c r="C78" s="450"/>
      <c r="D78" s="451"/>
      <c r="E78" s="451"/>
      <c r="F78" s="464"/>
      <c r="G78" s="464"/>
      <c r="H78" s="451"/>
      <c r="I78" s="451"/>
      <c r="J78" s="457"/>
      <c r="K78" s="457"/>
      <c r="L78" s="457"/>
      <c r="M78" s="457"/>
    </row>
    <row r="79" spans="1:13" ht="12.75">
      <c r="A79" s="451"/>
      <c r="B79" s="451"/>
      <c r="C79" s="451"/>
      <c r="D79" s="451"/>
      <c r="E79" s="451"/>
      <c r="F79" s="453"/>
      <c r="G79" s="453"/>
      <c r="H79" s="451"/>
      <c r="I79" s="451"/>
      <c r="J79" s="452"/>
      <c r="K79" s="452"/>
      <c r="L79" s="452"/>
      <c r="M79" s="452"/>
    </row>
    <row r="80" spans="1:13" ht="12.75">
      <c r="A80" s="451"/>
      <c r="B80" s="451"/>
      <c r="C80" s="451"/>
      <c r="D80" s="451"/>
      <c r="E80" s="451"/>
      <c r="F80" s="453"/>
      <c r="G80" s="453"/>
      <c r="H80" s="451"/>
      <c r="I80" s="451"/>
      <c r="J80" s="452"/>
      <c r="K80" s="452"/>
      <c r="L80" s="452"/>
      <c r="M80" s="452"/>
    </row>
    <row r="81" spans="1:13" ht="12.75">
      <c r="A81" s="451"/>
      <c r="B81" s="451"/>
      <c r="C81" s="451"/>
      <c r="D81" s="451"/>
      <c r="E81" s="451"/>
      <c r="F81" s="453"/>
      <c r="G81" s="453"/>
      <c r="H81" s="451"/>
      <c r="I81" s="451"/>
      <c r="J81" s="452"/>
      <c r="K81" s="452"/>
      <c r="L81" s="452"/>
      <c r="M81" s="452"/>
    </row>
    <row r="82" spans="1:13" ht="12.75">
      <c r="A82" s="450"/>
      <c r="B82" s="450"/>
      <c r="C82" s="450"/>
      <c r="D82" s="451"/>
      <c r="E82" s="451"/>
      <c r="F82" s="451"/>
      <c r="G82" s="451"/>
      <c r="H82" s="451"/>
      <c r="I82" s="451"/>
      <c r="J82" s="452"/>
      <c r="K82" s="452"/>
      <c r="L82" s="452"/>
      <c r="M82" s="452"/>
    </row>
    <row r="83" spans="1:13" ht="12.75">
      <c r="A83" s="451"/>
      <c r="B83" s="451"/>
      <c r="C83" s="451"/>
      <c r="D83" s="453"/>
      <c r="E83" s="453"/>
      <c r="F83" s="453"/>
      <c r="G83" s="453"/>
      <c r="H83" s="451"/>
      <c r="I83" s="451"/>
      <c r="J83" s="413"/>
      <c r="K83" s="413"/>
      <c r="L83" s="413"/>
      <c r="M83" s="413"/>
    </row>
    <row r="84" spans="1:13" ht="12.75">
      <c r="A84" s="451"/>
      <c r="B84" s="451"/>
      <c r="C84" s="451"/>
      <c r="D84" s="453"/>
      <c r="E84" s="453"/>
      <c r="F84" s="453"/>
      <c r="G84" s="453"/>
      <c r="H84" s="451"/>
      <c r="I84" s="451"/>
      <c r="J84" s="413"/>
      <c r="K84" s="413"/>
      <c r="L84" s="413"/>
      <c r="M84" s="413"/>
    </row>
    <row r="85" spans="1:13" ht="12.75">
      <c r="A85" s="451"/>
      <c r="B85" s="451"/>
      <c r="C85" s="451"/>
      <c r="D85" s="453"/>
      <c r="E85" s="453"/>
      <c r="F85" s="453"/>
      <c r="G85" s="453"/>
      <c r="H85" s="451"/>
      <c r="I85" s="451"/>
      <c r="J85" s="413"/>
      <c r="K85" s="413"/>
      <c r="L85" s="413"/>
      <c r="M85" s="413"/>
    </row>
    <row r="86" spans="1:13" ht="12.75">
      <c r="A86" s="451"/>
      <c r="B86" s="451"/>
      <c r="C86" s="451"/>
      <c r="D86" s="453"/>
      <c r="E86" s="453"/>
      <c r="F86" s="453"/>
      <c r="G86" s="453"/>
      <c r="H86" s="451"/>
      <c r="I86" s="451"/>
      <c r="J86" s="413"/>
      <c r="K86" s="413"/>
      <c r="L86" s="413"/>
      <c r="M86" s="413"/>
    </row>
    <row r="87" spans="1:13" ht="12.75">
      <c r="A87" s="451"/>
      <c r="B87" s="451"/>
      <c r="C87" s="451"/>
      <c r="D87" s="453"/>
      <c r="E87" s="453"/>
      <c r="F87" s="453"/>
      <c r="G87" s="453"/>
      <c r="H87" s="451"/>
      <c r="I87" s="451"/>
      <c r="J87" s="413"/>
      <c r="K87" s="413"/>
      <c r="L87" s="413"/>
      <c r="M87" s="413"/>
    </row>
    <row r="88" spans="1:13" ht="12.75">
      <c r="A88" s="451"/>
      <c r="B88" s="451"/>
      <c r="C88" s="451"/>
      <c r="D88" s="453"/>
      <c r="E88" s="453"/>
      <c r="F88" s="453"/>
      <c r="G88" s="453"/>
      <c r="H88" s="451"/>
      <c r="I88" s="451"/>
      <c r="J88" s="413"/>
      <c r="K88" s="413"/>
      <c r="L88" s="413"/>
      <c r="M88" s="413"/>
    </row>
    <row r="89" spans="1:13" ht="12.75">
      <c r="A89" s="451"/>
      <c r="B89" s="451"/>
      <c r="C89" s="451"/>
      <c r="D89" s="453"/>
      <c r="E89" s="453"/>
      <c r="F89" s="453"/>
      <c r="G89" s="453"/>
      <c r="H89" s="451"/>
      <c r="I89" s="451"/>
      <c r="J89" s="413"/>
      <c r="K89" s="413"/>
      <c r="L89" s="413"/>
      <c r="M89" s="413"/>
    </row>
    <row r="90" spans="1:13" ht="12.75">
      <c r="A90" s="451"/>
      <c r="B90" s="451"/>
      <c r="C90" s="451"/>
      <c r="D90" s="453"/>
      <c r="E90" s="453"/>
      <c r="F90" s="453"/>
      <c r="G90" s="453"/>
      <c r="H90" s="451"/>
      <c r="I90" s="451"/>
      <c r="J90" s="413"/>
      <c r="K90" s="413"/>
      <c r="L90" s="413"/>
      <c r="M90" s="413"/>
    </row>
    <row r="91" spans="1:13" ht="12.75">
      <c r="A91" s="451"/>
      <c r="B91" s="451"/>
      <c r="C91" s="450"/>
      <c r="D91" s="464"/>
      <c r="E91" s="464"/>
      <c r="F91" s="464"/>
      <c r="G91" s="464"/>
      <c r="H91" s="451"/>
      <c r="I91" s="451"/>
      <c r="J91" s="457"/>
      <c r="K91" s="457"/>
      <c r="L91" s="457"/>
      <c r="M91" s="457"/>
    </row>
    <row r="92" spans="1:13" ht="12.75">
      <c r="A92" s="450"/>
      <c r="B92" s="450"/>
      <c r="C92" s="450"/>
      <c r="D92" s="451"/>
      <c r="E92" s="451"/>
      <c r="F92" s="451"/>
      <c r="G92" s="451"/>
      <c r="H92" s="451"/>
      <c r="I92" s="451"/>
      <c r="J92" s="452"/>
      <c r="K92" s="452"/>
      <c r="L92" s="452"/>
      <c r="M92" s="452"/>
    </row>
    <row r="93" spans="1:13" ht="12.75">
      <c r="A93" s="451"/>
      <c r="B93" s="451"/>
      <c r="C93" s="451"/>
      <c r="D93" s="451"/>
      <c r="E93" s="451"/>
      <c r="F93" s="453"/>
      <c r="G93" s="453"/>
      <c r="H93" s="451"/>
      <c r="I93" s="451"/>
      <c r="J93" s="413"/>
      <c r="K93" s="413"/>
      <c r="L93" s="413"/>
      <c r="M93" s="413"/>
    </row>
    <row r="94" spans="1:13" ht="12.75">
      <c r="A94" s="451"/>
      <c r="B94" s="451"/>
      <c r="C94" s="451"/>
      <c r="D94" s="451"/>
      <c r="E94" s="451"/>
      <c r="F94" s="453"/>
      <c r="G94" s="453"/>
      <c r="H94" s="451"/>
      <c r="I94" s="451"/>
      <c r="J94" s="413"/>
      <c r="K94" s="413"/>
      <c r="L94" s="413"/>
      <c r="M94" s="413"/>
    </row>
    <row r="95" spans="1:13" ht="12.75">
      <c r="A95" s="451"/>
      <c r="B95" s="451"/>
      <c r="C95" s="451"/>
      <c r="D95" s="451"/>
      <c r="E95" s="451"/>
      <c r="F95" s="453"/>
      <c r="G95" s="453"/>
      <c r="H95" s="451"/>
      <c r="I95" s="451"/>
      <c r="J95" s="413"/>
      <c r="K95" s="413"/>
      <c r="L95" s="413"/>
      <c r="M95" s="413"/>
    </row>
    <row r="96" spans="1:13" ht="12.75">
      <c r="A96" s="451"/>
      <c r="B96" s="451"/>
      <c r="C96" s="451"/>
      <c r="D96" s="451"/>
      <c r="E96" s="451"/>
      <c r="F96" s="453"/>
      <c r="G96" s="453"/>
      <c r="H96" s="451"/>
      <c r="I96" s="451"/>
      <c r="J96" s="413"/>
      <c r="K96" s="413"/>
      <c r="L96" s="413"/>
      <c r="M96" s="413"/>
    </row>
    <row r="97" spans="1:13" ht="12.75">
      <c r="A97" s="451"/>
      <c r="B97" s="451"/>
      <c r="C97" s="450"/>
      <c r="D97" s="451"/>
      <c r="E97" s="451"/>
      <c r="F97" s="464"/>
      <c r="G97" s="464"/>
      <c r="H97" s="451"/>
      <c r="I97" s="451"/>
      <c r="J97" s="457"/>
      <c r="K97" s="457"/>
      <c r="L97" s="457"/>
      <c r="M97" s="457"/>
    </row>
    <row r="98" spans="1:13" ht="12.75">
      <c r="A98" s="450"/>
      <c r="B98" s="450"/>
      <c r="C98" s="450"/>
      <c r="D98" s="451"/>
      <c r="E98" s="451"/>
      <c r="F98" s="451"/>
      <c r="G98" s="451"/>
      <c r="H98" s="451"/>
      <c r="I98" s="451"/>
      <c r="J98" s="452"/>
      <c r="K98" s="452"/>
      <c r="L98" s="452"/>
      <c r="M98" s="452"/>
    </row>
    <row r="99" spans="1:13" ht="12.75">
      <c r="A99" s="451"/>
      <c r="B99" s="451"/>
      <c r="C99" s="451"/>
      <c r="D99" s="453"/>
      <c r="E99" s="453"/>
      <c r="F99" s="453"/>
      <c r="G99" s="453"/>
      <c r="H99" s="453"/>
      <c r="I99" s="453"/>
      <c r="J99" s="413"/>
      <c r="K99" s="413"/>
      <c r="L99" s="413"/>
      <c r="M99" s="413"/>
    </row>
    <row r="100" spans="1:13" ht="12.75">
      <c r="A100" s="451"/>
      <c r="B100" s="451"/>
      <c r="C100" s="451"/>
      <c r="D100" s="453"/>
      <c r="E100" s="453"/>
      <c r="F100" s="453"/>
      <c r="G100" s="453"/>
      <c r="H100" s="453"/>
      <c r="I100" s="453"/>
      <c r="J100" s="413"/>
      <c r="K100" s="413"/>
      <c r="L100" s="413"/>
      <c r="M100" s="413"/>
    </row>
    <row r="101" spans="1:13" ht="12.75">
      <c r="A101" s="451"/>
      <c r="B101" s="451"/>
      <c r="C101" s="451"/>
      <c r="D101" s="453"/>
      <c r="E101" s="453"/>
      <c r="F101" s="453"/>
      <c r="G101" s="453"/>
      <c r="H101" s="453"/>
      <c r="I101" s="453"/>
      <c r="J101" s="413"/>
      <c r="K101" s="413"/>
      <c r="L101" s="413"/>
      <c r="M101" s="413"/>
    </row>
    <row r="102" spans="1:13" ht="12.75">
      <c r="A102" s="451"/>
      <c r="B102" s="451"/>
      <c r="C102" s="451"/>
      <c r="D102" s="453"/>
      <c r="E102" s="453"/>
      <c r="F102" s="453"/>
      <c r="G102" s="453"/>
      <c r="H102" s="453"/>
      <c r="I102" s="453"/>
      <c r="J102" s="413"/>
      <c r="K102" s="413"/>
      <c r="L102" s="413"/>
      <c r="M102" s="413"/>
    </row>
    <row r="103" spans="1:13" ht="12.75">
      <c r="A103" s="451"/>
      <c r="B103" s="451"/>
      <c r="C103" s="451"/>
      <c r="D103" s="453"/>
      <c r="E103" s="453"/>
      <c r="F103" s="453"/>
      <c r="G103" s="453"/>
      <c r="H103" s="453"/>
      <c r="I103" s="453"/>
      <c r="J103" s="413"/>
      <c r="K103" s="413"/>
      <c r="L103" s="413"/>
      <c r="M103" s="413"/>
    </row>
    <row r="104" spans="1:13" ht="12.75">
      <c r="A104" s="451"/>
      <c r="B104" s="451"/>
      <c r="C104" s="450"/>
      <c r="D104" s="464"/>
      <c r="E104" s="464"/>
      <c r="F104" s="464"/>
      <c r="G104" s="464"/>
      <c r="H104" s="464"/>
      <c r="I104" s="464"/>
      <c r="J104" s="457"/>
      <c r="K104" s="457"/>
      <c r="L104" s="457"/>
      <c r="M104" s="457"/>
    </row>
    <row r="105" spans="1:13" ht="12.75">
      <c r="A105" s="458"/>
      <c r="B105" s="458"/>
      <c r="C105" s="455"/>
      <c r="D105" s="459"/>
      <c r="E105" s="459"/>
      <c r="F105" s="459"/>
      <c r="G105" s="459"/>
      <c r="H105" s="459"/>
      <c r="I105" s="459"/>
      <c r="J105" s="452"/>
      <c r="K105" s="452"/>
      <c r="L105" s="452"/>
      <c r="M105" s="452"/>
    </row>
    <row r="106" spans="1:13" ht="12.75">
      <c r="A106" s="460"/>
      <c r="B106" s="460"/>
      <c r="C106" s="461"/>
      <c r="D106" s="459"/>
      <c r="E106" s="459"/>
      <c r="F106" s="459"/>
      <c r="G106" s="459"/>
      <c r="H106" s="459"/>
      <c r="I106" s="459"/>
      <c r="J106" s="413"/>
      <c r="K106" s="413"/>
      <c r="L106" s="413"/>
      <c r="M106" s="413"/>
    </row>
    <row r="107" spans="1:13" ht="12.75">
      <c r="A107" s="460"/>
      <c r="B107" s="460"/>
      <c r="C107" s="461"/>
      <c r="D107" s="459"/>
      <c r="E107" s="459"/>
      <c r="F107" s="459"/>
      <c r="G107" s="459"/>
      <c r="H107" s="459"/>
      <c r="I107" s="459"/>
      <c r="J107" s="413"/>
      <c r="K107" s="413"/>
      <c r="L107" s="413"/>
      <c r="M107" s="413"/>
    </row>
    <row r="108" spans="1:13" ht="12.75">
      <c r="A108" s="460"/>
      <c r="B108" s="460"/>
      <c r="C108" s="461"/>
      <c r="D108" s="459"/>
      <c r="E108" s="459"/>
      <c r="F108" s="459"/>
      <c r="G108" s="459"/>
      <c r="H108" s="459"/>
      <c r="I108" s="459"/>
      <c r="J108" s="413"/>
      <c r="K108" s="413"/>
      <c r="L108" s="413"/>
      <c r="M108" s="413"/>
    </row>
    <row r="109" spans="1:13" ht="12.75">
      <c r="A109" s="460"/>
      <c r="B109" s="460"/>
      <c r="C109" s="455"/>
      <c r="D109" s="459"/>
      <c r="E109" s="459"/>
      <c r="F109" s="459"/>
      <c r="G109" s="459"/>
      <c r="H109" s="459"/>
      <c r="I109" s="459"/>
      <c r="J109" s="413"/>
      <c r="K109" s="413"/>
      <c r="L109" s="413"/>
      <c r="M109" s="413"/>
    </row>
    <row r="110" spans="1:13" ht="12.75">
      <c r="A110" s="460"/>
      <c r="B110" s="460"/>
      <c r="C110" s="461"/>
      <c r="D110" s="459"/>
      <c r="E110" s="459"/>
      <c r="F110" s="459"/>
      <c r="G110" s="459"/>
      <c r="H110" s="459"/>
      <c r="I110" s="459"/>
      <c r="J110" s="413"/>
      <c r="K110" s="413"/>
      <c r="L110" s="413"/>
      <c r="M110" s="413"/>
    </row>
    <row r="111" spans="1:13" ht="12.75">
      <c r="A111" s="460"/>
      <c r="B111" s="460"/>
      <c r="C111" s="461"/>
      <c r="D111" s="459"/>
      <c r="E111" s="459"/>
      <c r="F111" s="459"/>
      <c r="G111" s="459"/>
      <c r="H111" s="459"/>
      <c r="I111" s="459"/>
      <c r="J111" s="413"/>
      <c r="K111" s="413"/>
      <c r="L111" s="413"/>
      <c r="M111" s="413"/>
    </row>
    <row r="112" spans="1:13" ht="12.75">
      <c r="A112" s="460"/>
      <c r="B112" s="460"/>
      <c r="C112" s="461"/>
      <c r="D112" s="459"/>
      <c r="E112" s="459"/>
      <c r="F112" s="459"/>
      <c r="G112" s="459"/>
      <c r="H112" s="459"/>
      <c r="I112" s="459"/>
      <c r="J112" s="413"/>
      <c r="K112" s="413"/>
      <c r="L112" s="413"/>
      <c r="M112" s="413"/>
    </row>
    <row r="113" spans="1:13" ht="12.75">
      <c r="A113" s="460"/>
      <c r="B113" s="460"/>
      <c r="C113" s="455"/>
      <c r="D113" s="459"/>
      <c r="E113" s="459"/>
      <c r="F113" s="459"/>
      <c r="G113" s="459"/>
      <c r="H113" s="459"/>
      <c r="I113" s="459"/>
      <c r="J113" s="413"/>
      <c r="K113" s="413"/>
      <c r="L113" s="413"/>
      <c r="M113" s="413"/>
    </row>
    <row r="114" spans="1:13" ht="12.75">
      <c r="A114" s="460"/>
      <c r="B114" s="460"/>
      <c r="C114" s="461"/>
      <c r="D114" s="459"/>
      <c r="E114" s="459"/>
      <c r="F114" s="459"/>
      <c r="G114" s="459"/>
      <c r="H114" s="459"/>
      <c r="I114" s="459"/>
      <c r="J114" s="413"/>
      <c r="K114" s="413"/>
      <c r="L114" s="413"/>
      <c r="M114" s="413"/>
    </row>
    <row r="115" spans="1:13" ht="12.75">
      <c r="A115" s="460"/>
      <c r="B115" s="460"/>
      <c r="C115" s="461"/>
      <c r="D115" s="459"/>
      <c r="E115" s="459"/>
      <c r="F115" s="459"/>
      <c r="G115" s="459"/>
      <c r="H115" s="459"/>
      <c r="I115" s="459"/>
      <c r="J115" s="452"/>
      <c r="K115" s="452"/>
      <c r="L115" s="452"/>
      <c r="M115" s="452"/>
    </row>
    <row r="116" spans="1:13" ht="12.75">
      <c r="A116" s="460"/>
      <c r="B116" s="460"/>
      <c r="C116" s="461"/>
      <c r="D116" s="459"/>
      <c r="E116" s="459"/>
      <c r="F116" s="459"/>
      <c r="G116" s="459"/>
      <c r="H116" s="459"/>
      <c r="I116" s="459"/>
      <c r="J116" s="452"/>
      <c r="K116" s="452"/>
      <c r="L116" s="452"/>
      <c r="M116" s="452"/>
    </row>
    <row r="117" spans="1:13" ht="12.75">
      <c r="A117" s="458"/>
      <c r="B117" s="458"/>
      <c r="C117" s="461"/>
      <c r="D117" s="459"/>
      <c r="E117" s="459"/>
      <c r="F117" s="459"/>
      <c r="G117" s="459"/>
      <c r="H117" s="459"/>
      <c r="I117" s="459"/>
      <c r="J117" s="413"/>
      <c r="K117" s="413"/>
      <c r="L117" s="413"/>
      <c r="M117" s="413"/>
    </row>
    <row r="118" spans="1:13" ht="12.75">
      <c r="A118" s="460"/>
      <c r="B118" s="460"/>
      <c r="C118" s="455"/>
      <c r="D118" s="459"/>
      <c r="E118" s="459"/>
      <c r="F118" s="459"/>
      <c r="G118" s="459"/>
      <c r="H118" s="459"/>
      <c r="I118" s="459"/>
      <c r="J118" s="413"/>
      <c r="K118" s="413"/>
      <c r="L118" s="413"/>
      <c r="M118" s="413"/>
    </row>
    <row r="119" spans="1:13" ht="12.75">
      <c r="A119" s="460"/>
      <c r="B119" s="460"/>
      <c r="C119" s="461"/>
      <c r="D119" s="459"/>
      <c r="E119" s="459"/>
      <c r="F119" s="459"/>
      <c r="G119" s="459"/>
      <c r="H119" s="459"/>
      <c r="I119" s="459"/>
      <c r="J119" s="413"/>
      <c r="K119" s="413"/>
      <c r="L119" s="413"/>
      <c r="M119" s="413"/>
    </row>
    <row r="120" spans="1:13" ht="12.75">
      <c r="A120" s="460"/>
      <c r="B120" s="460"/>
      <c r="C120" s="461"/>
      <c r="D120" s="459"/>
      <c r="E120" s="459"/>
      <c r="F120" s="459"/>
      <c r="G120" s="459"/>
      <c r="H120" s="459"/>
      <c r="I120" s="459"/>
      <c r="J120" s="413"/>
      <c r="K120" s="413"/>
      <c r="L120" s="413"/>
      <c r="M120" s="413"/>
    </row>
    <row r="121" spans="1:13" ht="12.75">
      <c r="A121" s="460"/>
      <c r="B121" s="460"/>
      <c r="C121" s="461"/>
      <c r="D121" s="459"/>
      <c r="E121" s="459"/>
      <c r="F121" s="459"/>
      <c r="G121" s="459"/>
      <c r="H121" s="459"/>
      <c r="I121" s="459"/>
      <c r="J121" s="413"/>
      <c r="K121" s="413"/>
      <c r="L121" s="413"/>
      <c r="M121" s="413"/>
    </row>
    <row r="122" spans="1:13" ht="12.75">
      <c r="A122" s="460"/>
      <c r="B122" s="460"/>
      <c r="C122" s="461"/>
      <c r="D122" s="459"/>
      <c r="E122" s="459"/>
      <c r="F122" s="459"/>
      <c r="G122" s="459"/>
      <c r="H122" s="459"/>
      <c r="I122" s="459"/>
      <c r="J122" s="413"/>
      <c r="K122" s="413"/>
      <c r="L122" s="413"/>
      <c r="M122" s="413"/>
    </row>
    <row r="123" spans="1:13" ht="12.75">
      <c r="A123" s="460"/>
      <c r="B123" s="460"/>
      <c r="C123" s="455"/>
      <c r="D123" s="459"/>
      <c r="E123" s="459"/>
      <c r="F123" s="456"/>
      <c r="G123" s="456"/>
      <c r="H123" s="459"/>
      <c r="I123" s="459"/>
      <c r="J123" s="457"/>
      <c r="K123" s="457"/>
      <c r="L123" s="457"/>
      <c r="M123" s="457"/>
    </row>
    <row r="124" spans="1:13" ht="12.75">
      <c r="A124" s="455"/>
      <c r="B124" s="455"/>
      <c r="C124" s="450"/>
      <c r="D124" s="454"/>
      <c r="E124" s="454"/>
      <c r="F124" s="454"/>
      <c r="G124" s="454"/>
      <c r="H124" s="459"/>
      <c r="I124" s="459"/>
      <c r="J124" s="452"/>
      <c r="K124" s="452"/>
      <c r="L124" s="452"/>
      <c r="M124" s="452"/>
    </row>
    <row r="125" spans="1:13" ht="12.75">
      <c r="A125" s="461"/>
      <c r="B125" s="461"/>
      <c r="C125" s="461"/>
      <c r="D125" s="459"/>
      <c r="E125" s="459"/>
      <c r="F125" s="459"/>
      <c r="G125" s="459"/>
      <c r="H125" s="459"/>
      <c r="I125" s="459"/>
      <c r="J125" s="413"/>
      <c r="K125" s="413"/>
      <c r="L125" s="413"/>
      <c r="M125" s="413"/>
    </row>
    <row r="126" spans="1:13" ht="12.75">
      <c r="A126" s="454"/>
      <c r="B126" s="454"/>
      <c r="C126" s="461"/>
      <c r="D126" s="459"/>
      <c r="E126" s="459"/>
      <c r="F126" s="459"/>
      <c r="G126" s="459"/>
      <c r="H126" s="459"/>
      <c r="I126" s="459"/>
      <c r="J126" s="413"/>
      <c r="K126" s="413"/>
      <c r="L126" s="413"/>
      <c r="M126" s="413"/>
    </row>
    <row r="127" spans="1:13" ht="12.75">
      <c r="A127" s="461"/>
      <c r="B127" s="461"/>
      <c r="C127" s="461"/>
      <c r="D127" s="459"/>
      <c r="E127" s="459"/>
      <c r="F127" s="459"/>
      <c r="G127" s="459"/>
      <c r="H127" s="459"/>
      <c r="I127" s="459"/>
      <c r="J127" s="413"/>
      <c r="K127" s="413"/>
      <c r="L127" s="413"/>
      <c r="M127" s="413"/>
    </row>
    <row r="128" spans="1:13" ht="12.75">
      <c r="A128" s="461"/>
      <c r="B128" s="461"/>
      <c r="C128" s="461"/>
      <c r="D128" s="459"/>
      <c r="E128" s="459"/>
      <c r="F128" s="459"/>
      <c r="G128" s="459"/>
      <c r="H128" s="459"/>
      <c r="I128" s="459"/>
      <c r="J128" s="413"/>
      <c r="K128" s="413"/>
      <c r="L128" s="413"/>
      <c r="M128" s="413"/>
    </row>
    <row r="129" spans="1:13" ht="12.75">
      <c r="A129" s="461"/>
      <c r="B129" s="461"/>
      <c r="C129" s="461"/>
      <c r="D129" s="459"/>
      <c r="E129" s="459"/>
      <c r="F129" s="459"/>
      <c r="G129" s="459"/>
      <c r="H129" s="459"/>
      <c r="I129" s="459"/>
      <c r="J129" s="413"/>
      <c r="K129" s="413"/>
      <c r="L129" s="413"/>
      <c r="M129" s="413"/>
    </row>
    <row r="130" spans="1:13" ht="12.75">
      <c r="A130" s="461"/>
      <c r="B130" s="461"/>
      <c r="C130" s="461"/>
      <c r="D130" s="459"/>
      <c r="E130" s="459"/>
      <c r="F130" s="459"/>
      <c r="G130" s="459"/>
      <c r="H130" s="459"/>
      <c r="I130" s="512"/>
      <c r="J130" s="413"/>
      <c r="K130" s="413"/>
      <c r="L130" s="413"/>
      <c r="M130" s="413"/>
    </row>
    <row r="131" spans="1:13" ht="12.75">
      <c r="A131" s="461"/>
      <c r="B131" s="461"/>
      <c r="C131" s="461"/>
      <c r="D131" s="459"/>
      <c r="E131" s="459"/>
      <c r="F131" s="459"/>
      <c r="G131" s="459"/>
      <c r="H131" s="459"/>
      <c r="I131" s="512"/>
      <c r="J131" s="413"/>
      <c r="K131" s="413"/>
      <c r="L131" s="413"/>
      <c r="M131" s="413"/>
    </row>
    <row r="132" spans="1:13" ht="12.75">
      <c r="A132" s="461"/>
      <c r="B132" s="461"/>
      <c r="C132" s="461"/>
      <c r="D132" s="459"/>
      <c r="E132" s="459"/>
      <c r="F132" s="459"/>
      <c r="G132" s="459"/>
      <c r="H132" s="459"/>
      <c r="I132" s="512"/>
      <c r="J132" s="413"/>
      <c r="K132" s="413"/>
      <c r="L132" s="413"/>
      <c r="M132" s="413"/>
    </row>
    <row r="133" spans="1:13" ht="12.75">
      <c r="A133" s="461"/>
      <c r="B133" s="461"/>
      <c r="C133" s="455"/>
      <c r="D133" s="459"/>
      <c r="E133" s="459"/>
      <c r="F133" s="459"/>
      <c r="G133" s="459"/>
      <c r="H133" s="459"/>
      <c r="I133" s="512"/>
      <c r="J133" s="457"/>
      <c r="K133" s="457"/>
      <c r="L133" s="457"/>
      <c r="M133" s="457"/>
    </row>
    <row r="134" spans="1:13" ht="12.75">
      <c r="A134" s="450"/>
      <c r="B134" s="450"/>
      <c r="C134" s="450"/>
      <c r="D134" s="451"/>
      <c r="E134" s="451"/>
      <c r="F134" s="451"/>
      <c r="G134" s="451"/>
      <c r="H134" s="451"/>
      <c r="I134" s="451"/>
      <c r="J134" s="452"/>
      <c r="K134" s="452"/>
      <c r="L134" s="452"/>
      <c r="M134" s="452"/>
    </row>
    <row r="135" spans="1:13" ht="12.75">
      <c r="A135" s="451"/>
      <c r="B135" s="451"/>
      <c r="C135" s="451"/>
      <c r="D135" s="453"/>
      <c r="E135" s="453"/>
      <c r="F135" s="453"/>
      <c r="G135" s="453"/>
      <c r="H135" s="453"/>
      <c r="I135" s="453"/>
      <c r="J135" s="413"/>
      <c r="K135" s="413"/>
      <c r="L135" s="413"/>
      <c r="M135" s="413"/>
    </row>
    <row r="136" spans="1:13" ht="12.75">
      <c r="A136" s="451"/>
      <c r="B136" s="451"/>
      <c r="C136" s="451"/>
      <c r="D136" s="453"/>
      <c r="E136" s="453"/>
      <c r="F136" s="453"/>
      <c r="G136" s="453"/>
      <c r="H136" s="453"/>
      <c r="I136" s="453"/>
      <c r="J136" s="413"/>
      <c r="K136" s="413"/>
      <c r="L136" s="413"/>
      <c r="M136" s="413"/>
    </row>
    <row r="137" spans="1:13" ht="12.75">
      <c r="A137" s="451"/>
      <c r="B137" s="451"/>
      <c r="C137" s="451"/>
      <c r="D137" s="453"/>
      <c r="E137" s="453"/>
      <c r="F137" s="453"/>
      <c r="G137" s="453"/>
      <c r="H137" s="453"/>
      <c r="I137" s="453"/>
      <c r="J137" s="413"/>
      <c r="K137" s="413"/>
      <c r="L137" s="413"/>
      <c r="M137" s="413"/>
    </row>
    <row r="138" spans="1:13" ht="12.75">
      <c r="A138" s="451"/>
      <c r="B138" s="451"/>
      <c r="C138" s="451"/>
      <c r="D138" s="453"/>
      <c r="E138" s="453"/>
      <c r="F138" s="453"/>
      <c r="G138" s="453"/>
      <c r="H138" s="453"/>
      <c r="I138" s="453"/>
      <c r="J138" s="413"/>
      <c r="K138" s="413"/>
      <c r="L138" s="413"/>
      <c r="M138" s="413"/>
    </row>
    <row r="139" spans="1:13" ht="12.75">
      <c r="A139" s="451"/>
      <c r="B139" s="451"/>
      <c r="C139" s="451"/>
      <c r="D139" s="453"/>
      <c r="E139" s="453"/>
      <c r="F139" s="453"/>
      <c r="G139" s="453"/>
      <c r="H139" s="453"/>
      <c r="I139" s="453"/>
      <c r="J139" s="413"/>
      <c r="K139" s="413"/>
      <c r="L139" s="413"/>
      <c r="M139" s="413"/>
    </row>
    <row r="140" spans="1:13" ht="12.75">
      <c r="A140" s="451"/>
      <c r="B140" s="451"/>
      <c r="C140" s="451"/>
      <c r="D140" s="453"/>
      <c r="E140" s="453"/>
      <c r="F140" s="453"/>
      <c r="G140" s="453"/>
      <c r="H140" s="453"/>
      <c r="I140" s="453"/>
      <c r="J140" s="413"/>
      <c r="K140" s="413"/>
      <c r="L140" s="413"/>
      <c r="M140" s="413"/>
    </row>
    <row r="141" spans="1:13" ht="12.75">
      <c r="A141" s="451"/>
      <c r="B141" s="451"/>
      <c r="C141" s="451"/>
      <c r="D141" s="453"/>
      <c r="E141" s="453"/>
      <c r="F141" s="453"/>
      <c r="G141" s="453"/>
      <c r="H141" s="453"/>
      <c r="I141" s="453"/>
      <c r="J141" s="413"/>
      <c r="K141" s="413"/>
      <c r="L141" s="413"/>
      <c r="M141" s="413"/>
    </row>
    <row r="142" spans="1:13" ht="12.75">
      <c r="A142" s="451"/>
      <c r="B142" s="451"/>
      <c r="C142" s="451"/>
      <c r="D142" s="453"/>
      <c r="E142" s="453"/>
      <c r="F142" s="453"/>
      <c r="G142" s="453"/>
      <c r="H142" s="453"/>
      <c r="I142" s="453"/>
      <c r="J142" s="413"/>
      <c r="K142" s="413"/>
      <c r="L142" s="413"/>
      <c r="M142" s="413"/>
    </row>
    <row r="143" spans="1:13" ht="12.75">
      <c r="A143" s="451"/>
      <c r="B143" s="451"/>
      <c r="C143" s="451"/>
      <c r="D143" s="453"/>
      <c r="E143" s="453"/>
      <c r="F143" s="453"/>
      <c r="G143" s="453"/>
      <c r="H143" s="453"/>
      <c r="I143" s="453"/>
      <c r="J143" s="413"/>
      <c r="K143" s="413"/>
      <c r="L143" s="413"/>
      <c r="M143" s="413"/>
    </row>
    <row r="144" spans="1:13" ht="12.75">
      <c r="A144" s="451"/>
      <c r="B144" s="451"/>
      <c r="C144" s="451"/>
      <c r="D144" s="453"/>
      <c r="E144" s="453"/>
      <c r="F144" s="453"/>
      <c r="G144" s="453"/>
      <c r="H144" s="453"/>
      <c r="I144" s="453"/>
      <c r="J144" s="413"/>
      <c r="K144" s="413"/>
      <c r="L144" s="413"/>
      <c r="M144" s="413"/>
    </row>
    <row r="145" spans="1:13" ht="12.75">
      <c r="A145" s="451"/>
      <c r="B145" s="451"/>
      <c r="C145" s="451"/>
      <c r="D145" s="453"/>
      <c r="E145" s="453"/>
      <c r="F145" s="453"/>
      <c r="G145" s="453"/>
      <c r="H145" s="453"/>
      <c r="I145" s="453"/>
      <c r="J145" s="413"/>
      <c r="K145" s="413"/>
      <c r="L145" s="413"/>
      <c r="M145" s="413"/>
    </row>
    <row r="146" spans="1:13" ht="12.75">
      <c r="A146" s="451"/>
      <c r="B146" s="451"/>
      <c r="C146" s="451"/>
      <c r="D146" s="453"/>
      <c r="E146" s="453"/>
      <c r="F146" s="453"/>
      <c r="G146" s="453"/>
      <c r="H146" s="453"/>
      <c r="I146" s="453"/>
      <c r="J146" s="413"/>
      <c r="K146" s="413"/>
      <c r="L146" s="413"/>
      <c r="M146" s="413"/>
    </row>
    <row r="147" spans="1:13" ht="12.75">
      <c r="A147" s="451"/>
      <c r="B147" s="451"/>
      <c r="C147" s="451"/>
      <c r="D147" s="453"/>
      <c r="E147" s="453"/>
      <c r="F147" s="453"/>
      <c r="G147" s="453"/>
      <c r="H147" s="453"/>
      <c r="I147" s="453"/>
      <c r="J147" s="413"/>
      <c r="K147" s="413"/>
      <c r="L147" s="413"/>
      <c r="M147" s="413"/>
    </row>
    <row r="148" spans="1:13" ht="12.75">
      <c r="A148" s="451"/>
      <c r="B148" s="451"/>
      <c r="C148" s="451"/>
      <c r="D148" s="453"/>
      <c r="E148" s="453"/>
      <c r="F148" s="453"/>
      <c r="G148" s="453"/>
      <c r="H148" s="453"/>
      <c r="I148" s="453"/>
      <c r="J148" s="413"/>
      <c r="K148" s="413"/>
      <c r="L148" s="413"/>
      <c r="M148" s="413"/>
    </row>
    <row r="149" spans="1:13" ht="12.75">
      <c r="A149" s="451"/>
      <c r="B149" s="451"/>
      <c r="C149" s="451"/>
      <c r="D149" s="453"/>
      <c r="E149" s="453"/>
      <c r="F149" s="453"/>
      <c r="G149" s="453"/>
      <c r="H149" s="453"/>
      <c r="I149" s="453"/>
      <c r="J149" s="413"/>
      <c r="K149" s="413"/>
      <c r="L149" s="413"/>
      <c r="M149" s="413"/>
    </row>
    <row r="150" spans="1:13" ht="12.75">
      <c r="A150" s="451"/>
      <c r="B150" s="451"/>
      <c r="C150" s="451"/>
      <c r="D150" s="453"/>
      <c r="E150" s="453"/>
      <c r="F150" s="453"/>
      <c r="G150" s="453"/>
      <c r="H150" s="453"/>
      <c r="I150" s="453"/>
      <c r="J150" s="413"/>
      <c r="K150" s="413"/>
      <c r="L150" s="413"/>
      <c r="M150" s="413"/>
    </row>
    <row r="151" spans="1:13" ht="12.75">
      <c r="A151" s="451"/>
      <c r="B151" s="451"/>
      <c r="C151" s="450"/>
      <c r="D151" s="464"/>
      <c r="E151" s="464"/>
      <c r="F151" s="464"/>
      <c r="G151" s="464"/>
      <c r="H151" s="464"/>
      <c r="I151" s="464"/>
      <c r="J151" s="457"/>
      <c r="K151" s="457"/>
      <c r="L151" s="457"/>
      <c r="M151" s="457"/>
    </row>
    <row r="152" spans="1:13" ht="12.75">
      <c r="A152" s="451"/>
      <c r="B152" s="451"/>
      <c r="C152" s="450"/>
      <c r="D152" s="464"/>
      <c r="E152" s="464"/>
      <c r="F152" s="464"/>
      <c r="G152" s="464"/>
      <c r="H152" s="464"/>
      <c r="I152" s="464"/>
      <c r="J152" s="452"/>
      <c r="K152" s="452"/>
      <c r="L152" s="452"/>
      <c r="M152" s="452"/>
    </row>
    <row r="153" spans="1:13" ht="12.75">
      <c r="A153" s="451"/>
      <c r="B153" s="451"/>
      <c r="C153" s="450"/>
      <c r="D153" s="464"/>
      <c r="E153" s="464"/>
      <c r="F153" s="464"/>
      <c r="G153" s="464"/>
      <c r="H153" s="464"/>
      <c r="I153" s="464"/>
      <c r="J153" s="452"/>
      <c r="K153" s="452"/>
      <c r="L153" s="452"/>
      <c r="M153" s="452"/>
    </row>
    <row r="154" spans="1:13" ht="12.75">
      <c r="A154" s="450"/>
      <c r="B154" s="450"/>
      <c r="C154" s="450"/>
      <c r="D154" s="453"/>
      <c r="E154" s="453"/>
      <c r="F154" s="453"/>
      <c r="G154" s="453"/>
      <c r="H154" s="453"/>
      <c r="I154" s="453"/>
      <c r="J154" s="452"/>
      <c r="K154" s="452"/>
      <c r="L154" s="452"/>
      <c r="M154" s="452"/>
    </row>
    <row r="155" spans="1:13" ht="12.75">
      <c r="A155" s="451"/>
      <c r="B155" s="451"/>
      <c r="C155" s="451"/>
      <c r="D155" s="453"/>
      <c r="E155" s="453"/>
      <c r="F155" s="453"/>
      <c r="G155" s="453"/>
      <c r="H155" s="453"/>
      <c r="I155" s="453"/>
      <c r="J155" s="413"/>
      <c r="K155" s="413"/>
      <c r="L155" s="413"/>
      <c r="M155" s="413"/>
    </row>
    <row r="156" spans="1:13" ht="12.75">
      <c r="A156" s="451"/>
      <c r="B156" s="451"/>
      <c r="C156" s="451"/>
      <c r="D156" s="453"/>
      <c r="E156" s="453"/>
      <c r="F156" s="453"/>
      <c r="G156" s="453"/>
      <c r="H156" s="453"/>
      <c r="I156" s="453"/>
      <c r="J156" s="413"/>
      <c r="K156" s="413"/>
      <c r="L156" s="413"/>
      <c r="M156" s="413"/>
    </row>
    <row r="157" spans="1:13" ht="12.75">
      <c r="A157" s="451"/>
      <c r="B157" s="451"/>
      <c r="C157" s="451"/>
      <c r="D157" s="453"/>
      <c r="E157" s="453"/>
      <c r="F157" s="453"/>
      <c r="G157" s="453"/>
      <c r="H157" s="453"/>
      <c r="I157" s="453"/>
      <c r="J157" s="413"/>
      <c r="K157" s="413"/>
      <c r="L157" s="413"/>
      <c r="M157" s="413"/>
    </row>
    <row r="158" spans="1:13" ht="12.75">
      <c r="A158" s="451"/>
      <c r="B158" s="451"/>
      <c r="C158" s="451"/>
      <c r="D158" s="453"/>
      <c r="E158" s="453"/>
      <c r="F158" s="453"/>
      <c r="G158" s="453"/>
      <c r="H158" s="453"/>
      <c r="I158" s="453"/>
      <c r="J158" s="413"/>
      <c r="K158" s="413"/>
      <c r="L158" s="413"/>
      <c r="M158" s="413"/>
    </row>
    <row r="159" spans="1:13" ht="12.75">
      <c r="A159" s="451"/>
      <c r="B159" s="451"/>
      <c r="C159" s="451"/>
      <c r="D159" s="453"/>
      <c r="E159" s="453"/>
      <c r="F159" s="453"/>
      <c r="G159" s="453"/>
      <c r="H159" s="453"/>
      <c r="I159" s="453"/>
      <c r="J159" s="413"/>
      <c r="K159" s="413"/>
      <c r="L159" s="413"/>
      <c r="M159" s="413"/>
    </row>
    <row r="160" spans="1:13" ht="12.75">
      <c r="A160" s="451"/>
      <c r="B160" s="451"/>
      <c r="C160" s="450"/>
      <c r="D160" s="464"/>
      <c r="E160" s="464"/>
      <c r="F160" s="464"/>
      <c r="G160" s="464"/>
      <c r="H160" s="464"/>
      <c r="I160" s="464"/>
      <c r="J160" s="457"/>
      <c r="K160" s="457"/>
      <c r="L160" s="457"/>
      <c r="M160" s="457"/>
    </row>
    <row r="161" spans="1:13" ht="12.75">
      <c r="A161" s="450"/>
      <c r="B161" s="450"/>
      <c r="C161" s="450"/>
      <c r="D161" s="451"/>
      <c r="E161" s="451"/>
      <c r="F161" s="451"/>
      <c r="G161" s="451"/>
      <c r="H161" s="451"/>
      <c r="I161" s="451"/>
      <c r="J161" s="452"/>
      <c r="K161" s="452"/>
      <c r="L161" s="452"/>
      <c r="M161" s="452"/>
    </row>
    <row r="162" spans="1:13" ht="12.75">
      <c r="A162" s="451"/>
      <c r="B162" s="451"/>
      <c r="C162" s="451"/>
      <c r="D162" s="451"/>
      <c r="E162" s="451"/>
      <c r="F162" s="451"/>
      <c r="G162" s="451"/>
      <c r="H162" s="451"/>
      <c r="I162" s="451"/>
      <c r="J162" s="413"/>
      <c r="K162" s="413"/>
      <c r="L162" s="413"/>
      <c r="M162" s="413"/>
    </row>
    <row r="163" spans="1:13" ht="12.75">
      <c r="A163" s="451"/>
      <c r="B163" s="451"/>
      <c r="C163" s="451"/>
      <c r="D163" s="451"/>
      <c r="E163" s="451"/>
      <c r="F163" s="451"/>
      <c r="G163" s="451"/>
      <c r="H163" s="451"/>
      <c r="I163" s="451"/>
      <c r="J163" s="413"/>
      <c r="K163" s="413"/>
      <c r="L163" s="413"/>
      <c r="M163" s="413"/>
    </row>
    <row r="164" spans="1:13" ht="12.75">
      <c r="A164" s="451"/>
      <c r="B164" s="451"/>
      <c r="C164" s="450"/>
      <c r="D164" s="450"/>
      <c r="E164" s="450"/>
      <c r="F164" s="450"/>
      <c r="G164" s="450"/>
      <c r="H164" s="451"/>
      <c r="I164" s="451"/>
      <c r="J164" s="457"/>
      <c r="K164" s="457"/>
      <c r="L164" s="457"/>
      <c r="M164" s="457"/>
    </row>
    <row r="165" spans="1:13" ht="12.75">
      <c r="A165" s="451"/>
      <c r="B165" s="451"/>
      <c r="C165" s="451"/>
      <c r="D165" s="451"/>
      <c r="E165" s="451"/>
      <c r="F165" s="451"/>
      <c r="G165" s="451"/>
      <c r="H165" s="451"/>
      <c r="I165" s="451"/>
      <c r="J165" s="413"/>
      <c r="K165" s="413"/>
      <c r="L165" s="413"/>
      <c r="M165" s="413"/>
    </row>
    <row r="166" spans="1:13" ht="12.75">
      <c r="A166" s="451"/>
      <c r="B166" s="451"/>
      <c r="C166" s="450"/>
      <c r="D166" s="450"/>
      <c r="E166" s="450"/>
      <c r="F166" s="450"/>
      <c r="G166" s="450"/>
      <c r="H166" s="451"/>
      <c r="I166" s="451"/>
      <c r="J166" s="457"/>
      <c r="K166" s="457"/>
      <c r="L166" s="457"/>
      <c r="M166" s="457"/>
    </row>
    <row r="167" spans="1:13" ht="12.75">
      <c r="A167" s="451"/>
      <c r="B167" s="451"/>
      <c r="C167" s="451"/>
      <c r="D167" s="451"/>
      <c r="E167" s="451"/>
      <c r="F167" s="451"/>
      <c r="G167" s="451"/>
      <c r="H167" s="451"/>
      <c r="I167" s="451"/>
      <c r="J167" s="413"/>
      <c r="K167" s="413"/>
      <c r="L167" s="413"/>
      <c r="M167" s="413"/>
    </row>
    <row r="168" spans="1:13" ht="12.75">
      <c r="A168" s="451"/>
      <c r="B168" s="451"/>
      <c r="C168" s="450"/>
      <c r="D168" s="450"/>
      <c r="E168" s="450"/>
      <c r="F168" s="450"/>
      <c r="G168" s="450"/>
      <c r="H168" s="451"/>
      <c r="I168" s="451"/>
      <c r="J168" s="457"/>
      <c r="K168" s="457"/>
      <c r="L168" s="457"/>
      <c r="M168" s="457"/>
    </row>
    <row r="169" spans="1:13" ht="12.75">
      <c r="A169" s="450"/>
      <c r="B169" s="450"/>
      <c r="C169" s="450"/>
      <c r="D169" s="451"/>
      <c r="E169" s="451"/>
      <c r="F169" s="451"/>
      <c r="G169" s="451"/>
      <c r="H169" s="451"/>
      <c r="I169" s="451"/>
      <c r="J169" s="452"/>
      <c r="K169" s="452"/>
      <c r="L169" s="452"/>
      <c r="M169" s="452"/>
    </row>
    <row r="170" spans="1:13" ht="12.75">
      <c r="A170" s="451"/>
      <c r="B170" s="451"/>
      <c r="C170" s="451"/>
      <c r="D170" s="453"/>
      <c r="E170" s="453"/>
      <c r="F170" s="453"/>
      <c r="G170" s="453"/>
      <c r="H170" s="451"/>
      <c r="I170" s="451"/>
      <c r="J170" s="413"/>
      <c r="K170" s="413"/>
      <c r="L170" s="413"/>
      <c r="M170" s="413"/>
    </row>
    <row r="171" spans="1:13" ht="12.75">
      <c r="A171" s="513"/>
      <c r="B171" s="513"/>
      <c r="C171" s="451"/>
      <c r="D171" s="453"/>
      <c r="E171" s="453"/>
      <c r="F171" s="453"/>
      <c r="G171" s="453"/>
      <c r="H171" s="451"/>
      <c r="I171" s="451"/>
      <c r="J171" s="413"/>
      <c r="K171" s="413"/>
      <c r="L171" s="413"/>
      <c r="M171" s="413"/>
    </row>
    <row r="172" spans="1:13" ht="12.75">
      <c r="A172" s="451"/>
      <c r="B172" s="451"/>
      <c r="C172" s="450"/>
      <c r="D172" s="464"/>
      <c r="E172" s="464"/>
      <c r="F172" s="464"/>
      <c r="G172" s="464"/>
      <c r="H172" s="451"/>
      <c r="I172" s="451"/>
      <c r="J172" s="457"/>
      <c r="K172" s="457"/>
      <c r="L172" s="457"/>
      <c r="M172" s="457"/>
    </row>
    <row r="173" spans="1:13" ht="12.75">
      <c r="A173" s="450"/>
      <c r="B173" s="450"/>
      <c r="C173" s="450"/>
      <c r="D173" s="451"/>
      <c r="E173" s="451"/>
      <c r="F173" s="451"/>
      <c r="G173" s="451"/>
      <c r="H173" s="451"/>
      <c r="I173" s="451"/>
      <c r="J173" s="452"/>
      <c r="K173" s="452"/>
      <c r="L173" s="452"/>
      <c r="M173" s="452"/>
    </row>
    <row r="174" spans="1:13" ht="12.75">
      <c r="A174" s="451"/>
      <c r="B174" s="451"/>
      <c r="C174" s="451"/>
      <c r="D174" s="451"/>
      <c r="E174" s="451"/>
      <c r="F174" s="453"/>
      <c r="G174" s="453"/>
      <c r="H174" s="451"/>
      <c r="I174" s="451"/>
      <c r="J174" s="413"/>
      <c r="K174" s="413"/>
      <c r="L174" s="413"/>
      <c r="M174" s="413"/>
    </row>
    <row r="175" spans="1:13" ht="12.75">
      <c r="A175" s="451"/>
      <c r="B175" s="451"/>
      <c r="C175" s="451"/>
      <c r="D175" s="451"/>
      <c r="E175" s="451"/>
      <c r="F175" s="453"/>
      <c r="G175" s="453"/>
      <c r="H175" s="451"/>
      <c r="I175" s="451"/>
      <c r="J175" s="413"/>
      <c r="K175" s="413"/>
      <c r="L175" s="413"/>
      <c r="M175" s="413"/>
    </row>
    <row r="176" spans="1:13" ht="12.75">
      <c r="A176" s="451"/>
      <c r="B176" s="451"/>
      <c r="C176" s="451"/>
      <c r="D176" s="451"/>
      <c r="E176" s="451"/>
      <c r="F176" s="453"/>
      <c r="G176" s="453"/>
      <c r="H176" s="451"/>
      <c r="I176" s="451"/>
      <c r="J176" s="413"/>
      <c r="K176" s="413"/>
      <c r="L176" s="413"/>
      <c r="M176" s="413"/>
    </row>
    <row r="177" spans="1:13" ht="12.75">
      <c r="A177" s="451"/>
      <c r="B177" s="451"/>
      <c r="C177" s="451"/>
      <c r="D177" s="451"/>
      <c r="E177" s="451"/>
      <c r="F177" s="453"/>
      <c r="G177" s="453"/>
      <c r="H177" s="451"/>
      <c r="I177" s="451"/>
      <c r="J177" s="413"/>
      <c r="K177" s="413"/>
      <c r="L177" s="413"/>
      <c r="M177" s="413"/>
    </row>
    <row r="178" spans="1:13" ht="12.75">
      <c r="A178" s="451"/>
      <c r="B178" s="451"/>
      <c r="C178" s="451"/>
      <c r="D178" s="451"/>
      <c r="E178" s="451"/>
      <c r="F178" s="453"/>
      <c r="G178" s="453"/>
      <c r="H178" s="451"/>
      <c r="I178" s="451"/>
      <c r="J178" s="413"/>
      <c r="K178" s="413"/>
      <c r="L178" s="413"/>
      <c r="M178" s="413"/>
    </row>
    <row r="179" spans="1:13" ht="12.75">
      <c r="A179" s="451"/>
      <c r="B179" s="451"/>
      <c r="C179" s="450"/>
      <c r="D179" s="451"/>
      <c r="E179" s="451"/>
      <c r="F179" s="464"/>
      <c r="G179" s="464"/>
      <c r="H179" s="451"/>
      <c r="I179" s="451"/>
      <c r="J179" s="457"/>
      <c r="K179" s="457"/>
      <c r="L179" s="457"/>
      <c r="M179" s="457"/>
    </row>
    <row r="180" spans="1:13" ht="12.75">
      <c r="A180" s="450"/>
      <c r="B180" s="450"/>
      <c r="C180" s="450"/>
      <c r="D180" s="451"/>
      <c r="E180" s="451"/>
      <c r="F180" s="451"/>
      <c r="G180" s="451"/>
      <c r="H180" s="451"/>
      <c r="I180" s="451"/>
      <c r="J180" s="452"/>
      <c r="K180" s="452"/>
      <c r="L180" s="452"/>
      <c r="M180" s="452"/>
    </row>
    <row r="181" spans="1:13" ht="12.75">
      <c r="A181" s="451"/>
      <c r="B181" s="451"/>
      <c r="C181" s="451"/>
      <c r="D181" s="451"/>
      <c r="E181" s="451"/>
      <c r="F181" s="453"/>
      <c r="G181" s="453"/>
      <c r="H181" s="451"/>
      <c r="I181" s="451"/>
      <c r="J181" s="413"/>
      <c r="K181" s="413"/>
      <c r="L181" s="413"/>
      <c r="M181" s="413"/>
    </row>
    <row r="182" spans="1:13" ht="12.75">
      <c r="A182" s="451"/>
      <c r="B182" s="451"/>
      <c r="C182" s="451"/>
      <c r="D182" s="451"/>
      <c r="E182" s="451"/>
      <c r="F182" s="453"/>
      <c r="G182" s="453"/>
      <c r="H182" s="451"/>
      <c r="I182" s="451"/>
      <c r="J182" s="413"/>
      <c r="K182" s="413"/>
      <c r="L182" s="413"/>
      <c r="M182" s="413"/>
    </row>
    <row r="183" spans="1:13" ht="12.75">
      <c r="A183" s="451"/>
      <c r="B183" s="451"/>
      <c r="C183" s="451"/>
      <c r="D183" s="451"/>
      <c r="E183" s="451"/>
      <c r="F183" s="453"/>
      <c r="G183" s="453"/>
      <c r="H183" s="451"/>
      <c r="I183" s="451"/>
      <c r="J183" s="413"/>
      <c r="K183" s="413"/>
      <c r="L183" s="413"/>
      <c r="M183" s="413"/>
    </row>
    <row r="184" spans="1:13" ht="12.75">
      <c r="A184" s="451"/>
      <c r="B184" s="451"/>
      <c r="C184" s="451"/>
      <c r="D184" s="451"/>
      <c r="E184" s="451"/>
      <c r="F184" s="453"/>
      <c r="G184" s="453"/>
      <c r="H184" s="451"/>
      <c r="I184" s="451"/>
      <c r="J184" s="413"/>
      <c r="K184" s="413"/>
      <c r="L184" s="413"/>
      <c r="M184" s="413"/>
    </row>
    <row r="185" spans="1:13" ht="12.75">
      <c r="A185" s="451"/>
      <c r="B185" s="451"/>
      <c r="C185" s="450"/>
      <c r="D185" s="451"/>
      <c r="E185" s="451"/>
      <c r="F185" s="464"/>
      <c r="G185" s="464"/>
      <c r="H185" s="451"/>
      <c r="I185" s="451"/>
      <c r="J185" s="457"/>
      <c r="K185" s="457"/>
      <c r="L185" s="457"/>
      <c r="M185" s="457"/>
    </row>
    <row r="186" spans="1:13" ht="12.75">
      <c r="A186" s="451"/>
      <c r="B186" s="451"/>
      <c r="C186" s="450"/>
      <c r="D186" s="451"/>
      <c r="E186" s="451"/>
      <c r="F186" s="464"/>
      <c r="G186" s="464"/>
      <c r="H186" s="451"/>
      <c r="I186" s="451"/>
      <c r="J186" s="457"/>
      <c r="K186" s="457"/>
      <c r="L186" s="457"/>
      <c r="M186" s="457"/>
    </row>
    <row r="187" spans="1:13" ht="12.75">
      <c r="A187" s="451"/>
      <c r="B187" s="451"/>
      <c r="C187" s="450"/>
      <c r="D187" s="451"/>
      <c r="E187" s="451"/>
      <c r="F187" s="464"/>
      <c r="G187" s="464"/>
      <c r="H187" s="451"/>
      <c r="I187" s="451"/>
      <c r="J187" s="457"/>
      <c r="K187" s="457"/>
      <c r="L187" s="457"/>
      <c r="M187" s="457"/>
    </row>
    <row r="188" spans="1:13" ht="12.75">
      <c r="A188" s="458"/>
      <c r="B188" s="458"/>
      <c r="C188" s="450"/>
      <c r="D188" s="459"/>
      <c r="E188" s="459"/>
      <c r="F188" s="459"/>
      <c r="G188" s="459"/>
      <c r="H188" s="459"/>
      <c r="I188" s="454"/>
      <c r="J188" s="452"/>
      <c r="K188" s="452"/>
      <c r="L188" s="452"/>
      <c r="M188" s="452"/>
    </row>
    <row r="189" spans="1:13" ht="12.75">
      <c r="A189" s="452"/>
      <c r="C189" s="461"/>
      <c r="D189" s="459"/>
      <c r="E189" s="459"/>
      <c r="F189" s="459"/>
      <c r="G189" s="459"/>
      <c r="H189" s="459"/>
      <c r="I189" s="454"/>
      <c r="J189" s="413"/>
      <c r="K189" s="413"/>
      <c r="L189" s="413"/>
      <c r="M189" s="413"/>
    </row>
    <row r="190" spans="1:13" ht="12.75">
      <c r="A190" s="454"/>
      <c r="B190" s="454"/>
      <c r="C190" s="461"/>
      <c r="D190" s="459"/>
      <c r="E190" s="459"/>
      <c r="F190" s="459"/>
      <c r="G190" s="459"/>
      <c r="H190" s="459"/>
      <c r="I190" s="454"/>
      <c r="J190" s="413"/>
      <c r="K190" s="413"/>
      <c r="L190" s="413"/>
      <c r="M190" s="413"/>
    </row>
    <row r="191" spans="1:13" ht="12.75">
      <c r="A191" s="460"/>
      <c r="B191" s="460"/>
      <c r="C191" s="461"/>
      <c r="D191" s="459"/>
      <c r="E191" s="459"/>
      <c r="F191" s="459"/>
      <c r="G191" s="459"/>
      <c r="H191" s="459"/>
      <c r="I191" s="454"/>
      <c r="J191" s="413"/>
      <c r="K191" s="413"/>
      <c r="L191" s="413"/>
      <c r="M191" s="413"/>
    </row>
    <row r="192" spans="1:13" ht="12.75">
      <c r="A192" s="460"/>
      <c r="B192" s="460"/>
      <c r="C192" s="461"/>
      <c r="D192" s="459"/>
      <c r="E192" s="459"/>
      <c r="F192" s="459"/>
      <c r="G192" s="459"/>
      <c r="H192" s="459"/>
      <c r="I192" s="454"/>
      <c r="J192" s="413"/>
      <c r="K192" s="413"/>
      <c r="L192" s="413"/>
      <c r="M192" s="413"/>
    </row>
    <row r="193" spans="1:13" ht="12.75">
      <c r="A193" s="460"/>
      <c r="B193" s="460"/>
      <c r="C193" s="461"/>
      <c r="D193" s="459"/>
      <c r="E193" s="459"/>
      <c r="F193" s="459"/>
      <c r="G193" s="459"/>
      <c r="H193" s="459"/>
      <c r="I193" s="454"/>
      <c r="J193" s="413"/>
      <c r="K193" s="413"/>
      <c r="L193" s="413"/>
      <c r="M193" s="413"/>
    </row>
    <row r="194" spans="1:13" ht="12.75">
      <c r="A194" s="460"/>
      <c r="B194" s="460"/>
      <c r="C194" s="461"/>
      <c r="D194" s="459"/>
      <c r="E194" s="459"/>
      <c r="F194" s="459"/>
      <c r="G194" s="459"/>
      <c r="H194" s="459"/>
      <c r="I194" s="454"/>
      <c r="J194" s="413"/>
      <c r="K194" s="413"/>
      <c r="L194" s="413"/>
      <c r="M194" s="413"/>
    </row>
    <row r="195" spans="1:13" ht="12.75">
      <c r="A195" s="460"/>
      <c r="B195" s="460"/>
      <c r="C195" s="461"/>
      <c r="D195" s="459"/>
      <c r="E195" s="459"/>
      <c r="F195" s="459"/>
      <c r="G195" s="459"/>
      <c r="H195" s="459"/>
      <c r="I195" s="454"/>
      <c r="J195" s="413"/>
      <c r="K195" s="413"/>
      <c r="L195" s="413"/>
      <c r="M195" s="413"/>
    </row>
    <row r="196" spans="1:13" ht="12.75">
      <c r="A196" s="460"/>
      <c r="B196" s="460"/>
      <c r="C196" s="461"/>
      <c r="D196" s="459"/>
      <c r="E196" s="459"/>
      <c r="F196" s="459"/>
      <c r="G196" s="459"/>
      <c r="H196" s="459"/>
      <c r="I196" s="454"/>
      <c r="J196" s="413"/>
      <c r="K196" s="413"/>
      <c r="L196" s="413"/>
      <c r="M196" s="413"/>
    </row>
    <row r="197" spans="1:13" ht="12.75">
      <c r="A197" s="460"/>
      <c r="B197" s="460"/>
      <c r="C197" s="461"/>
      <c r="D197" s="459"/>
      <c r="E197" s="459"/>
      <c r="F197" s="459"/>
      <c r="G197" s="459"/>
      <c r="H197" s="459"/>
      <c r="I197" s="454"/>
      <c r="J197" s="413"/>
      <c r="K197" s="413"/>
      <c r="L197" s="413"/>
      <c r="M197" s="413"/>
    </row>
    <row r="198" spans="1:13" ht="12.75">
      <c r="A198" s="460"/>
      <c r="B198" s="460"/>
      <c r="C198" s="461"/>
      <c r="D198" s="459"/>
      <c r="E198" s="459"/>
      <c r="F198" s="459"/>
      <c r="G198" s="459"/>
      <c r="H198" s="459"/>
      <c r="I198" s="454"/>
      <c r="J198" s="413"/>
      <c r="K198" s="413"/>
      <c r="L198" s="413"/>
      <c r="M198" s="413"/>
    </row>
    <row r="199" spans="1:13" ht="12.75">
      <c r="A199" s="460"/>
      <c r="B199" s="460"/>
      <c r="C199" s="461"/>
      <c r="D199" s="459"/>
      <c r="E199" s="459"/>
      <c r="F199" s="459"/>
      <c r="G199" s="459"/>
      <c r="H199" s="459"/>
      <c r="I199" s="454"/>
      <c r="J199" s="413"/>
      <c r="K199" s="413"/>
      <c r="L199" s="413"/>
      <c r="M199" s="413"/>
    </row>
    <row r="200" spans="1:13" ht="12.75">
      <c r="A200" s="460"/>
      <c r="B200" s="460"/>
      <c r="C200" s="461"/>
      <c r="D200" s="459"/>
      <c r="E200" s="459"/>
      <c r="F200" s="459"/>
      <c r="G200" s="459"/>
      <c r="H200" s="459"/>
      <c r="I200" s="454"/>
      <c r="J200" s="413"/>
      <c r="K200" s="413"/>
      <c r="L200" s="413"/>
      <c r="M200" s="413"/>
    </row>
    <row r="201" spans="1:13" ht="12.75">
      <c r="A201" s="460"/>
      <c r="B201" s="460"/>
      <c r="C201" s="461"/>
      <c r="D201" s="459"/>
      <c r="E201" s="459"/>
      <c r="F201" s="459"/>
      <c r="G201" s="459"/>
      <c r="H201" s="459"/>
      <c r="I201" s="454"/>
      <c r="J201" s="413"/>
      <c r="K201" s="413"/>
      <c r="L201" s="413"/>
      <c r="M201" s="413"/>
    </row>
    <row r="202" spans="1:13" ht="12.75">
      <c r="A202" s="460"/>
      <c r="B202" s="460"/>
      <c r="C202" s="461"/>
      <c r="D202" s="459"/>
      <c r="E202" s="459"/>
      <c r="F202" s="459"/>
      <c r="G202" s="459"/>
      <c r="H202" s="459"/>
      <c r="I202" s="512"/>
      <c r="J202" s="413"/>
      <c r="K202" s="413"/>
      <c r="L202" s="413"/>
      <c r="M202" s="413"/>
    </row>
    <row r="203" spans="1:13" ht="12.75">
      <c r="A203" s="452"/>
      <c r="C203" s="461"/>
      <c r="D203" s="459"/>
      <c r="E203" s="459"/>
      <c r="F203" s="459"/>
      <c r="G203" s="459"/>
      <c r="H203" s="459"/>
      <c r="I203" s="512"/>
      <c r="J203" s="413"/>
      <c r="K203" s="413"/>
      <c r="L203" s="413"/>
      <c r="M203" s="413"/>
    </row>
    <row r="204" spans="1:13" ht="12.75">
      <c r="A204" s="460"/>
      <c r="B204" s="460"/>
      <c r="C204" s="455"/>
      <c r="D204" s="460"/>
      <c r="E204" s="459"/>
      <c r="F204" s="456"/>
      <c r="G204" s="456"/>
      <c r="H204" s="459"/>
      <c r="I204" s="512"/>
      <c r="J204" s="457"/>
      <c r="K204" s="457"/>
      <c r="L204" s="457"/>
      <c r="M204" s="457"/>
    </row>
    <row r="205" spans="1:13" ht="12.75">
      <c r="A205" s="450"/>
      <c r="B205" s="450"/>
      <c r="C205" s="450"/>
      <c r="D205" s="451"/>
      <c r="E205" s="451"/>
      <c r="F205" s="451"/>
      <c r="G205" s="451"/>
      <c r="H205" s="451"/>
      <c r="I205" s="451"/>
      <c r="J205" s="452"/>
      <c r="K205" s="452"/>
      <c r="L205" s="452"/>
      <c r="M205" s="452"/>
    </row>
    <row r="206" spans="1:13" ht="12.75">
      <c r="A206" s="451"/>
      <c r="B206" s="451"/>
      <c r="C206" s="451"/>
      <c r="D206" s="465"/>
      <c r="E206" s="465"/>
      <c r="F206" s="465"/>
      <c r="G206" s="465"/>
      <c r="H206" s="465"/>
      <c r="I206" s="465"/>
      <c r="J206" s="413"/>
      <c r="K206" s="413"/>
      <c r="L206" s="413"/>
      <c r="M206" s="413"/>
    </row>
    <row r="207" spans="1:13" ht="12.75">
      <c r="A207" s="451"/>
      <c r="B207" s="451"/>
      <c r="C207" s="451"/>
      <c r="D207" s="465"/>
      <c r="E207" s="465"/>
      <c r="F207" s="465"/>
      <c r="G207" s="465"/>
      <c r="H207" s="465"/>
      <c r="I207" s="465"/>
      <c r="J207" s="413"/>
      <c r="K207" s="413"/>
      <c r="L207" s="413"/>
      <c r="M207" s="413"/>
    </row>
    <row r="208" spans="1:13" ht="12.75">
      <c r="A208" s="451"/>
      <c r="B208" s="451"/>
      <c r="C208" s="451"/>
      <c r="D208" s="465"/>
      <c r="E208" s="465"/>
      <c r="F208" s="465"/>
      <c r="G208" s="465"/>
      <c r="H208" s="465"/>
      <c r="I208" s="465"/>
      <c r="J208" s="413"/>
      <c r="K208" s="413"/>
      <c r="L208" s="413"/>
      <c r="M208" s="413"/>
    </row>
    <row r="209" spans="1:13" ht="12.75">
      <c r="A209" s="451"/>
      <c r="B209" s="451"/>
      <c r="C209" s="451"/>
      <c r="D209" s="465"/>
      <c r="E209" s="465"/>
      <c r="F209" s="465"/>
      <c r="G209" s="465"/>
      <c r="H209" s="465"/>
      <c r="I209" s="465"/>
      <c r="J209" s="413"/>
      <c r="K209" s="413"/>
      <c r="L209" s="413"/>
      <c r="M209" s="413"/>
    </row>
    <row r="210" spans="1:13" ht="12.75">
      <c r="A210" s="451"/>
      <c r="B210" s="451"/>
      <c r="C210" s="451"/>
      <c r="D210" s="465"/>
      <c r="E210" s="465"/>
      <c r="F210" s="465"/>
      <c r="G210" s="465"/>
      <c r="H210" s="465"/>
      <c r="I210" s="465"/>
      <c r="J210" s="413"/>
      <c r="K210" s="413"/>
      <c r="L210" s="413"/>
      <c r="M210" s="413"/>
    </row>
    <row r="211" spans="1:13" ht="12.75">
      <c r="A211" s="451"/>
      <c r="B211" s="451"/>
      <c r="C211" s="451"/>
      <c r="D211" s="465"/>
      <c r="E211" s="465"/>
      <c r="F211" s="465"/>
      <c r="G211" s="465"/>
      <c r="H211" s="465"/>
      <c r="I211" s="465"/>
      <c r="J211" s="413"/>
      <c r="K211" s="413"/>
      <c r="L211" s="413"/>
      <c r="M211" s="413"/>
    </row>
    <row r="212" spans="1:13" ht="12.75">
      <c r="A212" s="451"/>
      <c r="B212" s="451"/>
      <c r="C212" s="451"/>
      <c r="D212" s="465"/>
      <c r="E212" s="465"/>
      <c r="F212" s="465"/>
      <c r="G212" s="465"/>
      <c r="H212" s="465"/>
      <c r="I212" s="465"/>
      <c r="J212" s="413"/>
      <c r="K212" s="413"/>
      <c r="L212" s="413"/>
      <c r="M212" s="413"/>
    </row>
    <row r="213" spans="1:13" ht="12.75">
      <c r="A213" s="451"/>
      <c r="B213" s="451"/>
      <c r="C213" s="451"/>
      <c r="D213" s="465"/>
      <c r="E213" s="465"/>
      <c r="F213" s="465"/>
      <c r="G213" s="465"/>
      <c r="H213" s="465"/>
      <c r="I213" s="465"/>
      <c r="J213" s="413"/>
      <c r="K213" s="413"/>
      <c r="L213" s="413"/>
      <c r="M213" s="413"/>
    </row>
    <row r="214" spans="1:13" ht="12.75">
      <c r="A214" s="451"/>
      <c r="B214" s="451"/>
      <c r="C214" s="451"/>
      <c r="D214" s="465"/>
      <c r="E214" s="465"/>
      <c r="F214" s="465"/>
      <c r="G214" s="465"/>
      <c r="H214" s="465"/>
      <c r="I214" s="465"/>
      <c r="J214" s="413"/>
      <c r="K214" s="413"/>
      <c r="L214" s="413"/>
      <c r="M214" s="413"/>
    </row>
    <row r="215" spans="1:13" ht="12.75">
      <c r="A215" s="451"/>
      <c r="B215" s="451"/>
      <c r="C215" s="451"/>
      <c r="D215" s="465"/>
      <c r="E215" s="465"/>
      <c r="F215" s="465"/>
      <c r="G215" s="465"/>
      <c r="H215" s="465"/>
      <c r="I215" s="465"/>
      <c r="J215" s="413"/>
      <c r="K215" s="413"/>
      <c r="L215" s="413"/>
      <c r="M215" s="413"/>
    </row>
    <row r="216" spans="1:13" ht="12.75">
      <c r="A216" s="451"/>
      <c r="B216" s="451"/>
      <c r="C216" s="451"/>
      <c r="D216" s="465"/>
      <c r="E216" s="465"/>
      <c r="F216" s="465"/>
      <c r="G216" s="465"/>
      <c r="H216" s="465"/>
      <c r="I216" s="465"/>
      <c r="J216" s="413"/>
      <c r="K216" s="413"/>
      <c r="L216" s="413"/>
      <c r="M216" s="413"/>
    </row>
    <row r="217" spans="1:13" ht="12.75">
      <c r="A217" s="451"/>
      <c r="B217" s="451"/>
      <c r="C217" s="451"/>
      <c r="D217" s="465"/>
      <c r="E217" s="465"/>
      <c r="F217" s="465"/>
      <c r="G217" s="465"/>
      <c r="H217" s="465"/>
      <c r="I217" s="465"/>
      <c r="J217" s="413"/>
      <c r="K217" s="413"/>
      <c r="L217" s="413"/>
      <c r="M217" s="413"/>
    </row>
    <row r="218" spans="1:13" ht="12.75">
      <c r="A218" s="451"/>
      <c r="B218" s="451"/>
      <c r="C218" s="451"/>
      <c r="D218" s="465"/>
      <c r="E218" s="465"/>
      <c r="F218" s="465"/>
      <c r="G218" s="465"/>
      <c r="H218" s="465"/>
      <c r="I218" s="465"/>
      <c r="J218" s="413"/>
      <c r="K218" s="413"/>
      <c r="L218" s="413"/>
      <c r="M218" s="413"/>
    </row>
    <row r="219" spans="1:13" ht="12.75">
      <c r="A219" s="451"/>
      <c r="B219" s="451"/>
      <c r="C219" s="451"/>
      <c r="D219" s="465"/>
      <c r="E219" s="465"/>
      <c r="F219" s="465"/>
      <c r="G219" s="465"/>
      <c r="H219" s="465"/>
      <c r="I219" s="465"/>
      <c r="J219" s="413"/>
      <c r="K219" s="413"/>
      <c r="L219" s="413"/>
      <c r="M219" s="413"/>
    </row>
    <row r="220" spans="1:13" ht="12.75">
      <c r="A220" s="451"/>
      <c r="B220" s="451"/>
      <c r="C220" s="451"/>
      <c r="D220" s="465"/>
      <c r="E220" s="465"/>
      <c r="F220" s="465"/>
      <c r="G220" s="465"/>
      <c r="H220" s="465"/>
      <c r="I220" s="465"/>
      <c r="J220" s="413"/>
      <c r="K220" s="413"/>
      <c r="L220" s="413"/>
      <c r="M220" s="413"/>
    </row>
    <row r="221" spans="1:13" ht="12.75">
      <c r="A221" s="451"/>
      <c r="B221" s="451"/>
      <c r="C221" s="450"/>
      <c r="D221" s="465"/>
      <c r="E221" s="465"/>
      <c r="F221" s="514"/>
      <c r="G221" s="514"/>
      <c r="H221" s="465"/>
      <c r="I221" s="465"/>
      <c r="J221" s="457"/>
      <c r="K221" s="457"/>
      <c r="L221" s="457"/>
      <c r="M221" s="457"/>
    </row>
    <row r="222" spans="1:13" ht="12.75">
      <c r="A222" s="451"/>
      <c r="B222" s="451"/>
      <c r="C222" s="450"/>
      <c r="D222" s="465"/>
      <c r="E222" s="465"/>
      <c r="F222" s="514"/>
      <c r="G222" s="514"/>
      <c r="H222" s="465"/>
      <c r="I222" s="465"/>
      <c r="J222" s="457"/>
      <c r="K222" s="457"/>
      <c r="L222" s="457"/>
      <c r="M222" s="457"/>
    </row>
    <row r="223" spans="1:13" ht="12.75">
      <c r="A223" s="451"/>
      <c r="B223" s="451"/>
      <c r="C223" s="450"/>
      <c r="D223" s="465"/>
      <c r="E223" s="465"/>
      <c r="F223" s="514"/>
      <c r="G223" s="514"/>
      <c r="H223" s="465"/>
      <c r="I223" s="465"/>
      <c r="J223" s="457"/>
      <c r="K223" s="457"/>
      <c r="L223" s="457"/>
      <c r="M223" s="457"/>
    </row>
    <row r="224" spans="1:13" ht="12.75">
      <c r="A224" s="451"/>
      <c r="B224" s="451"/>
      <c r="C224" s="450"/>
      <c r="D224" s="465"/>
      <c r="E224" s="465"/>
      <c r="F224" s="514"/>
      <c r="G224" s="514"/>
      <c r="H224" s="465"/>
      <c r="I224" s="465"/>
      <c r="J224" s="457"/>
      <c r="K224" s="457"/>
      <c r="L224" s="457"/>
      <c r="M224" s="457"/>
    </row>
    <row r="225" spans="1:13" ht="12.75">
      <c r="A225" s="450"/>
      <c r="B225" s="450"/>
      <c r="C225" s="450"/>
      <c r="D225" s="451"/>
      <c r="E225" s="451"/>
      <c r="F225" s="451"/>
      <c r="G225" s="451"/>
      <c r="H225" s="451"/>
      <c r="I225" s="451"/>
      <c r="J225" s="452"/>
      <c r="K225" s="452"/>
      <c r="L225" s="452"/>
      <c r="M225" s="452"/>
    </row>
    <row r="226" spans="1:13" ht="12.75">
      <c r="A226" s="451"/>
      <c r="B226" s="451"/>
      <c r="C226" s="451"/>
      <c r="D226" s="453"/>
      <c r="E226" s="453"/>
      <c r="F226" s="453"/>
      <c r="G226" s="453"/>
      <c r="H226" s="451"/>
      <c r="I226" s="451"/>
      <c r="J226" s="413"/>
      <c r="K226" s="413"/>
      <c r="L226" s="413"/>
      <c r="M226" s="413"/>
    </row>
    <row r="227" spans="1:13" ht="12.75">
      <c r="A227" s="451"/>
      <c r="B227" s="451"/>
      <c r="C227" s="451"/>
      <c r="D227" s="453"/>
      <c r="E227" s="453"/>
      <c r="F227" s="453"/>
      <c r="G227" s="453"/>
      <c r="H227" s="451"/>
      <c r="I227" s="451"/>
      <c r="J227" s="413"/>
      <c r="K227" s="413"/>
      <c r="L227" s="413"/>
      <c r="M227" s="413"/>
    </row>
    <row r="228" spans="1:13" ht="12.75">
      <c r="A228" s="451"/>
      <c r="B228" s="451"/>
      <c r="C228" s="451"/>
      <c r="D228" s="453"/>
      <c r="E228" s="453"/>
      <c r="F228" s="453"/>
      <c r="G228" s="453"/>
      <c r="H228" s="451"/>
      <c r="I228" s="451"/>
      <c r="J228" s="413"/>
      <c r="K228" s="413"/>
      <c r="L228" s="413"/>
      <c r="M228" s="413"/>
    </row>
    <row r="229" spans="1:13" ht="12.75">
      <c r="A229" s="451"/>
      <c r="B229" s="451"/>
      <c r="C229" s="451"/>
      <c r="D229" s="453"/>
      <c r="E229" s="453"/>
      <c r="F229" s="453"/>
      <c r="G229" s="453"/>
      <c r="H229" s="451"/>
      <c r="I229" s="451"/>
      <c r="J229" s="413"/>
      <c r="K229" s="413"/>
      <c r="L229" s="413"/>
      <c r="M229" s="413"/>
    </row>
    <row r="230" spans="1:13" ht="12.75">
      <c r="A230" s="451"/>
      <c r="B230" s="451"/>
      <c r="C230" s="451"/>
      <c r="D230" s="453"/>
      <c r="E230" s="453"/>
      <c r="F230" s="453"/>
      <c r="G230" s="453"/>
      <c r="H230" s="451"/>
      <c r="I230" s="451"/>
      <c r="J230" s="413"/>
      <c r="K230" s="413"/>
      <c r="L230" s="413"/>
      <c r="M230" s="413"/>
    </row>
    <row r="231" spans="1:13" ht="12.75">
      <c r="A231" s="451"/>
      <c r="B231" s="451"/>
      <c r="C231" s="451"/>
      <c r="D231" s="453"/>
      <c r="E231" s="453"/>
      <c r="F231" s="453"/>
      <c r="G231" s="453"/>
      <c r="H231" s="451"/>
      <c r="I231" s="451"/>
      <c r="J231" s="413"/>
      <c r="K231" s="413"/>
      <c r="L231" s="413"/>
      <c r="M231" s="413"/>
    </row>
    <row r="232" spans="1:13" ht="12.75">
      <c r="A232" s="451"/>
      <c r="B232" s="451"/>
      <c r="C232" s="451"/>
      <c r="D232" s="453"/>
      <c r="E232" s="453"/>
      <c r="F232" s="453"/>
      <c r="G232" s="453"/>
      <c r="H232" s="451"/>
      <c r="I232" s="451"/>
      <c r="J232" s="413"/>
      <c r="K232" s="413"/>
      <c r="L232" s="413"/>
      <c r="M232" s="413"/>
    </row>
    <row r="233" spans="1:13" ht="12.75">
      <c r="A233" s="451"/>
      <c r="B233" s="451"/>
      <c r="C233" s="451"/>
      <c r="D233" s="453"/>
      <c r="E233" s="453"/>
      <c r="F233" s="453"/>
      <c r="G233" s="453"/>
      <c r="H233" s="451"/>
      <c r="I233" s="451"/>
      <c r="J233" s="413"/>
      <c r="K233" s="413"/>
      <c r="L233" s="413"/>
      <c r="M233" s="413"/>
    </row>
    <row r="234" spans="1:13" ht="12.75">
      <c r="A234" s="451"/>
      <c r="B234" s="451"/>
      <c r="C234" s="450"/>
      <c r="D234" s="464"/>
      <c r="E234" s="464"/>
      <c r="F234" s="464"/>
      <c r="G234" s="464"/>
      <c r="H234" s="451"/>
      <c r="I234" s="451"/>
      <c r="J234" s="457"/>
      <c r="K234" s="457"/>
      <c r="L234" s="457"/>
      <c r="M234" s="457"/>
    </row>
    <row r="235" spans="1:13" ht="12.75">
      <c r="A235" s="451"/>
      <c r="B235" s="451"/>
      <c r="C235" s="451"/>
      <c r="D235" s="453"/>
      <c r="E235" s="453"/>
      <c r="F235" s="453"/>
      <c r="G235" s="453"/>
      <c r="H235" s="451"/>
      <c r="I235" s="451"/>
      <c r="J235" s="413"/>
      <c r="K235" s="413"/>
      <c r="L235" s="413"/>
      <c r="M235" s="413"/>
    </row>
    <row r="236" spans="1:13" ht="12.75">
      <c r="A236" s="451"/>
      <c r="B236" s="451"/>
      <c r="C236" s="451"/>
      <c r="D236" s="453"/>
      <c r="E236" s="453"/>
      <c r="F236" s="453"/>
      <c r="G236" s="453"/>
      <c r="H236" s="451"/>
      <c r="I236" s="451"/>
      <c r="J236" s="413"/>
      <c r="K236" s="413"/>
      <c r="L236" s="413"/>
      <c r="M236" s="413"/>
    </row>
    <row r="237" spans="1:13" ht="12.75">
      <c r="A237" s="451"/>
      <c r="B237" s="451"/>
      <c r="C237" s="451"/>
      <c r="D237" s="453"/>
      <c r="E237" s="453"/>
      <c r="F237" s="453"/>
      <c r="G237" s="453"/>
      <c r="H237" s="451"/>
      <c r="I237" s="451"/>
      <c r="J237" s="413"/>
      <c r="K237" s="413"/>
      <c r="L237" s="413"/>
      <c r="M237" s="413"/>
    </row>
    <row r="238" spans="1:13" ht="12.75">
      <c r="A238" s="451"/>
      <c r="B238" s="451"/>
      <c r="C238" s="451"/>
      <c r="D238" s="453"/>
      <c r="E238" s="453"/>
      <c r="F238" s="453"/>
      <c r="G238" s="453"/>
      <c r="H238" s="451"/>
      <c r="I238" s="451"/>
      <c r="J238" s="413"/>
      <c r="K238" s="413"/>
      <c r="L238" s="413"/>
      <c r="M238" s="413"/>
    </row>
    <row r="239" spans="1:13" ht="12.75">
      <c r="A239" s="451"/>
      <c r="B239" s="451"/>
      <c r="C239" s="451"/>
      <c r="D239" s="453"/>
      <c r="E239" s="453"/>
      <c r="F239" s="453"/>
      <c r="G239" s="453"/>
      <c r="H239" s="451"/>
      <c r="I239" s="451"/>
      <c r="J239" s="413"/>
      <c r="K239" s="413"/>
      <c r="L239" s="413"/>
      <c r="M239" s="413"/>
    </row>
    <row r="240" spans="1:13" ht="12.75">
      <c r="A240" s="451"/>
      <c r="B240" s="451"/>
      <c r="C240" s="451"/>
      <c r="D240" s="453"/>
      <c r="E240" s="453"/>
      <c r="F240" s="453"/>
      <c r="G240" s="453"/>
      <c r="H240" s="451"/>
      <c r="I240" s="451"/>
      <c r="J240" s="413"/>
      <c r="K240" s="413"/>
      <c r="L240" s="413"/>
      <c r="M240" s="413"/>
    </row>
    <row r="241" spans="1:13" ht="12.75">
      <c r="A241" s="451"/>
      <c r="B241" s="451"/>
      <c r="C241" s="451"/>
      <c r="D241" s="453"/>
      <c r="E241" s="453"/>
      <c r="F241" s="453"/>
      <c r="G241" s="453"/>
      <c r="H241" s="451"/>
      <c r="I241" s="451"/>
      <c r="J241" s="413"/>
      <c r="K241" s="413"/>
      <c r="L241" s="413"/>
      <c r="M241" s="413"/>
    </row>
    <row r="242" spans="1:13" ht="12.75">
      <c r="A242" s="451"/>
      <c r="B242" s="451"/>
      <c r="C242" s="451"/>
      <c r="D242" s="453"/>
      <c r="E242" s="453"/>
      <c r="F242" s="453"/>
      <c r="G242" s="453"/>
      <c r="H242" s="451"/>
      <c r="I242" s="451"/>
      <c r="J242" s="413"/>
      <c r="K242" s="413"/>
      <c r="L242" s="413"/>
      <c r="M242" s="413"/>
    </row>
    <row r="243" spans="1:13" ht="12.75">
      <c r="A243" s="451"/>
      <c r="B243" s="451"/>
      <c r="C243" s="451"/>
      <c r="D243" s="453"/>
      <c r="E243" s="453"/>
      <c r="F243" s="453"/>
      <c r="G243" s="453"/>
      <c r="H243" s="451"/>
      <c r="I243" s="451"/>
      <c r="J243" s="413"/>
      <c r="K243" s="413"/>
      <c r="L243" s="413"/>
      <c r="M243" s="413"/>
    </row>
    <row r="244" spans="1:13" ht="12.75">
      <c r="A244" s="451"/>
      <c r="B244" s="451"/>
      <c r="C244" s="451"/>
      <c r="D244" s="453"/>
      <c r="E244" s="453"/>
      <c r="F244" s="453"/>
      <c r="G244" s="453"/>
      <c r="H244" s="451"/>
      <c r="I244" s="451"/>
      <c r="J244" s="413"/>
      <c r="K244" s="413"/>
      <c r="L244" s="413"/>
      <c r="M244" s="413"/>
    </row>
    <row r="245" spans="1:13" ht="12.75">
      <c r="A245" s="451"/>
      <c r="B245" s="451"/>
      <c r="C245" s="451"/>
      <c r="D245" s="453"/>
      <c r="E245" s="453"/>
      <c r="F245" s="453"/>
      <c r="G245" s="453"/>
      <c r="H245" s="451"/>
      <c r="I245" s="451"/>
      <c r="J245" s="413"/>
      <c r="K245" s="413"/>
      <c r="L245" s="413"/>
      <c r="M245" s="413"/>
    </row>
    <row r="246" spans="1:13" ht="12.75">
      <c r="A246" s="451"/>
      <c r="B246" s="451"/>
      <c r="C246" s="451"/>
      <c r="D246" s="453"/>
      <c r="E246" s="453"/>
      <c r="F246" s="453"/>
      <c r="G246" s="453"/>
      <c r="H246" s="451"/>
      <c r="I246" s="451"/>
      <c r="J246" s="413"/>
      <c r="K246" s="413"/>
      <c r="L246" s="413"/>
      <c r="M246" s="413"/>
    </row>
    <row r="247" spans="1:13" ht="12.75">
      <c r="A247" s="451"/>
      <c r="B247" s="451"/>
      <c r="C247" s="451"/>
      <c r="D247" s="453"/>
      <c r="E247" s="453"/>
      <c r="F247" s="453"/>
      <c r="G247" s="453"/>
      <c r="H247" s="451"/>
      <c r="I247" s="451"/>
      <c r="J247" s="413"/>
      <c r="K247" s="413"/>
      <c r="L247" s="413"/>
      <c r="M247" s="413"/>
    </row>
    <row r="248" spans="1:13" ht="12.75">
      <c r="A248" s="451"/>
      <c r="B248" s="451"/>
      <c r="C248" s="451"/>
      <c r="D248" s="453"/>
      <c r="E248" s="453"/>
      <c r="F248" s="453"/>
      <c r="G248" s="453"/>
      <c r="H248" s="451"/>
      <c r="I248" s="451"/>
      <c r="J248" s="413"/>
      <c r="K248" s="413"/>
      <c r="L248" s="413"/>
      <c r="M248" s="413"/>
    </row>
    <row r="249" spans="1:13" ht="12.75">
      <c r="A249" s="451"/>
      <c r="B249" s="451"/>
      <c r="C249" s="451"/>
      <c r="D249" s="453"/>
      <c r="E249" s="453"/>
      <c r="F249" s="453"/>
      <c r="G249" s="453"/>
      <c r="H249" s="451"/>
      <c r="I249" s="451"/>
      <c r="J249" s="413"/>
      <c r="K249" s="413"/>
      <c r="L249" s="413"/>
      <c r="M249" s="413"/>
    </row>
    <row r="250" spans="1:13" ht="12.75">
      <c r="A250" s="451"/>
      <c r="B250" s="451"/>
      <c r="C250" s="451"/>
      <c r="D250" s="453"/>
      <c r="E250" s="453"/>
      <c r="F250" s="453"/>
      <c r="G250" s="453"/>
      <c r="H250" s="451"/>
      <c r="I250" s="451"/>
      <c r="J250" s="413"/>
      <c r="K250" s="413"/>
      <c r="L250" s="413"/>
      <c r="M250" s="413"/>
    </row>
    <row r="251" spans="1:13" ht="12.75">
      <c r="A251" s="451"/>
      <c r="B251" s="451"/>
      <c r="C251" s="451"/>
      <c r="D251" s="453"/>
      <c r="E251" s="453"/>
      <c r="F251" s="453"/>
      <c r="G251" s="453"/>
      <c r="H251" s="451"/>
      <c r="I251" s="451"/>
      <c r="J251" s="413"/>
      <c r="K251" s="413"/>
      <c r="L251" s="413"/>
      <c r="M251" s="413"/>
    </row>
    <row r="252" spans="1:13" ht="12.75">
      <c r="A252" s="451"/>
      <c r="B252" s="451"/>
      <c r="C252" s="451"/>
      <c r="D252" s="453"/>
      <c r="E252" s="453"/>
      <c r="F252" s="453"/>
      <c r="G252" s="453"/>
      <c r="H252" s="451"/>
      <c r="I252" s="451"/>
      <c r="J252" s="413"/>
      <c r="K252" s="413"/>
      <c r="L252" s="413"/>
      <c r="M252" s="413"/>
    </row>
    <row r="253" spans="1:13" ht="12.75">
      <c r="A253" s="451"/>
      <c r="B253" s="451"/>
      <c r="C253" s="451"/>
      <c r="D253" s="453"/>
      <c r="E253" s="453"/>
      <c r="F253" s="453"/>
      <c r="G253" s="453"/>
      <c r="H253" s="451"/>
      <c r="I253" s="451"/>
      <c r="J253" s="413"/>
      <c r="K253" s="413"/>
      <c r="L253" s="413"/>
      <c r="M253" s="413"/>
    </row>
    <row r="254" spans="1:13" ht="12.75">
      <c r="A254" s="451"/>
      <c r="B254" s="451"/>
      <c r="C254" s="451"/>
      <c r="D254" s="453"/>
      <c r="E254" s="453"/>
      <c r="F254" s="453"/>
      <c r="G254" s="453"/>
      <c r="H254" s="451"/>
      <c r="I254" s="451"/>
      <c r="J254" s="413"/>
      <c r="K254" s="413"/>
      <c r="L254" s="413"/>
      <c r="M254" s="413"/>
    </row>
    <row r="255" spans="1:13" ht="12.75">
      <c r="A255" s="451"/>
      <c r="B255" s="451"/>
      <c r="C255" s="451"/>
      <c r="D255" s="453"/>
      <c r="E255" s="453"/>
      <c r="F255" s="453"/>
      <c r="G255" s="453"/>
      <c r="H255" s="451"/>
      <c r="I255" s="451"/>
      <c r="J255" s="413"/>
      <c r="K255" s="413"/>
      <c r="L255" s="413"/>
      <c r="M255" s="413"/>
    </row>
    <row r="256" spans="1:13" ht="12.75">
      <c r="A256" s="451"/>
      <c r="B256" s="451"/>
      <c r="C256" s="451"/>
      <c r="D256" s="453"/>
      <c r="E256" s="453"/>
      <c r="F256" s="453"/>
      <c r="G256" s="453"/>
      <c r="H256" s="451"/>
      <c r="I256" s="451"/>
      <c r="J256" s="413"/>
      <c r="K256" s="413"/>
      <c r="L256" s="413"/>
      <c r="M256" s="413"/>
    </row>
    <row r="257" spans="1:13" ht="12.75">
      <c r="A257" s="451"/>
      <c r="B257" s="451"/>
      <c r="C257" s="451"/>
      <c r="D257" s="453"/>
      <c r="E257" s="453"/>
      <c r="F257" s="453"/>
      <c r="G257" s="453"/>
      <c r="H257" s="451"/>
      <c r="I257" s="451"/>
      <c r="J257" s="413"/>
      <c r="K257" s="413"/>
      <c r="L257" s="413"/>
      <c r="M257" s="413"/>
    </row>
    <row r="258" spans="1:13" ht="12.75">
      <c r="A258" s="451"/>
      <c r="B258" s="451"/>
      <c r="C258" s="451"/>
      <c r="D258" s="453"/>
      <c r="E258" s="453"/>
      <c r="F258" s="453"/>
      <c r="G258" s="453"/>
      <c r="H258" s="451"/>
      <c r="I258" s="451"/>
      <c r="J258" s="413"/>
      <c r="K258" s="413"/>
      <c r="L258" s="413"/>
      <c r="M258" s="413"/>
    </row>
    <row r="259" spans="1:13" ht="12.75">
      <c r="A259" s="451"/>
      <c r="B259" s="451"/>
      <c r="C259" s="451"/>
      <c r="D259" s="453"/>
      <c r="E259" s="453"/>
      <c r="F259" s="453"/>
      <c r="G259" s="453"/>
      <c r="H259" s="451"/>
      <c r="I259" s="451"/>
      <c r="J259" s="413"/>
      <c r="K259" s="413"/>
      <c r="L259" s="413"/>
      <c r="M259" s="413"/>
    </row>
    <row r="260" spans="1:13" ht="12.75">
      <c r="A260" s="451"/>
      <c r="B260" s="451"/>
      <c r="C260" s="451"/>
      <c r="D260" s="453"/>
      <c r="E260" s="453"/>
      <c r="F260" s="453"/>
      <c r="G260" s="453"/>
      <c r="H260" s="451"/>
      <c r="I260" s="451"/>
      <c r="J260" s="413"/>
      <c r="K260" s="413"/>
      <c r="L260" s="413"/>
      <c r="M260" s="413"/>
    </row>
    <row r="261" spans="1:13" ht="12.75">
      <c r="A261" s="451"/>
      <c r="B261" s="451"/>
      <c r="C261" s="451"/>
      <c r="D261" s="453"/>
      <c r="E261" s="453"/>
      <c r="F261" s="453"/>
      <c r="G261" s="453"/>
      <c r="H261" s="451"/>
      <c r="I261" s="451"/>
      <c r="J261" s="413"/>
      <c r="K261" s="413"/>
      <c r="L261" s="413"/>
      <c r="M261" s="413"/>
    </row>
    <row r="262" spans="1:13" ht="12.75">
      <c r="A262" s="451"/>
      <c r="B262" s="451"/>
      <c r="C262" s="451"/>
      <c r="D262" s="453"/>
      <c r="E262" s="453"/>
      <c r="F262" s="453"/>
      <c r="G262" s="453"/>
      <c r="H262" s="451"/>
      <c r="I262" s="451"/>
      <c r="J262" s="413"/>
      <c r="K262" s="413"/>
      <c r="L262" s="413"/>
      <c r="M262" s="413"/>
    </row>
    <row r="263" spans="1:13" ht="12.75">
      <c r="A263" s="451"/>
      <c r="B263" s="451"/>
      <c r="C263" s="451"/>
      <c r="D263" s="453"/>
      <c r="E263" s="453"/>
      <c r="F263" s="453"/>
      <c r="G263" s="453"/>
      <c r="H263" s="451"/>
      <c r="I263" s="451"/>
      <c r="J263" s="413"/>
      <c r="K263" s="413"/>
      <c r="L263" s="413"/>
      <c r="M263" s="413"/>
    </row>
    <row r="264" spans="1:13" ht="12.75">
      <c r="A264" s="451"/>
      <c r="B264" s="451"/>
      <c r="C264" s="451"/>
      <c r="D264" s="453"/>
      <c r="E264" s="453"/>
      <c r="F264" s="453"/>
      <c r="G264" s="453"/>
      <c r="H264" s="451"/>
      <c r="I264" s="451"/>
      <c r="J264" s="413"/>
      <c r="K264" s="413"/>
      <c r="L264" s="413"/>
      <c r="M264" s="413"/>
    </row>
    <row r="265" spans="1:13" ht="12.75">
      <c r="A265" s="451"/>
      <c r="B265" s="451"/>
      <c r="C265" s="451"/>
      <c r="D265" s="453"/>
      <c r="E265" s="453"/>
      <c r="F265" s="453"/>
      <c r="G265" s="453"/>
      <c r="H265" s="451"/>
      <c r="I265" s="451"/>
      <c r="J265" s="413"/>
      <c r="K265" s="413"/>
      <c r="L265" s="413"/>
      <c r="M265" s="413"/>
    </row>
    <row r="266" spans="1:13" ht="12.75">
      <c r="A266" s="451"/>
      <c r="B266" s="451"/>
      <c r="C266" s="451"/>
      <c r="D266" s="453"/>
      <c r="E266" s="453"/>
      <c r="F266" s="453"/>
      <c r="G266" s="453"/>
      <c r="H266" s="451"/>
      <c r="I266" s="451"/>
      <c r="J266" s="413"/>
      <c r="K266" s="413"/>
      <c r="L266" s="413"/>
      <c r="M266" s="413"/>
    </row>
    <row r="267" spans="1:13" ht="12.75">
      <c r="A267" s="451"/>
      <c r="B267" s="451"/>
      <c r="C267" s="451"/>
      <c r="D267" s="453"/>
      <c r="E267" s="453"/>
      <c r="F267" s="453"/>
      <c r="G267" s="453"/>
      <c r="H267" s="451"/>
      <c r="I267" s="451"/>
      <c r="J267" s="413"/>
      <c r="K267" s="413"/>
      <c r="L267" s="413"/>
      <c r="M267" s="413"/>
    </row>
    <row r="268" spans="1:13" ht="12.75">
      <c r="A268" s="451"/>
      <c r="B268" s="451"/>
      <c r="C268" s="450"/>
      <c r="D268" s="464"/>
      <c r="E268" s="464"/>
      <c r="F268" s="464"/>
      <c r="G268" s="464"/>
      <c r="H268" s="451"/>
      <c r="I268" s="451"/>
      <c r="J268" s="457"/>
      <c r="K268" s="457"/>
      <c r="L268" s="457"/>
      <c r="M268" s="457"/>
    </row>
    <row r="269" spans="1:13" ht="12.75">
      <c r="A269" s="450"/>
      <c r="B269" s="450"/>
      <c r="C269" s="450"/>
      <c r="D269" s="451"/>
      <c r="E269" s="451"/>
      <c r="F269" s="451"/>
      <c r="G269" s="451"/>
      <c r="H269" s="451"/>
      <c r="I269" s="451"/>
      <c r="J269" s="452"/>
      <c r="K269" s="452"/>
      <c r="L269" s="452"/>
      <c r="M269" s="452"/>
    </row>
    <row r="270" spans="1:13" ht="12.75">
      <c r="A270" s="451"/>
      <c r="B270" s="451"/>
      <c r="C270" s="451"/>
      <c r="D270" s="453"/>
      <c r="E270" s="453"/>
      <c r="F270" s="453"/>
      <c r="G270" s="453"/>
      <c r="H270" s="451"/>
      <c r="I270" s="451"/>
      <c r="J270" s="413"/>
      <c r="K270" s="413"/>
      <c r="L270" s="413"/>
      <c r="M270" s="413"/>
    </row>
    <row r="271" spans="1:13" ht="12.75">
      <c r="A271" s="451"/>
      <c r="B271" s="451"/>
      <c r="C271" s="451"/>
      <c r="D271" s="453"/>
      <c r="E271" s="453"/>
      <c r="F271" s="453"/>
      <c r="G271" s="453"/>
      <c r="H271" s="451"/>
      <c r="I271" s="451"/>
      <c r="J271" s="413"/>
      <c r="K271" s="413"/>
      <c r="L271" s="413"/>
      <c r="M271" s="413"/>
    </row>
    <row r="272" spans="1:13" ht="12.75">
      <c r="A272" s="451"/>
      <c r="B272" s="451"/>
      <c r="C272" s="451"/>
      <c r="D272" s="453"/>
      <c r="E272" s="453"/>
      <c r="F272" s="453"/>
      <c r="G272" s="453"/>
      <c r="H272" s="451"/>
      <c r="I272" s="451"/>
      <c r="J272" s="413"/>
      <c r="K272" s="413"/>
      <c r="L272" s="413"/>
      <c r="M272" s="413"/>
    </row>
    <row r="273" spans="1:13" ht="12.75">
      <c r="A273" s="451"/>
      <c r="B273" s="451"/>
      <c r="C273" s="451"/>
      <c r="D273" s="453"/>
      <c r="E273" s="453"/>
      <c r="F273" s="453"/>
      <c r="G273" s="453"/>
      <c r="H273" s="451"/>
      <c r="I273" s="451"/>
      <c r="J273" s="413"/>
      <c r="K273" s="413"/>
      <c r="L273" s="413"/>
      <c r="M273" s="413"/>
    </row>
    <row r="274" spans="1:13" ht="12.75">
      <c r="A274" s="451"/>
      <c r="B274" s="451"/>
      <c r="C274" s="451"/>
      <c r="D274" s="453"/>
      <c r="E274" s="453"/>
      <c r="F274" s="453"/>
      <c r="G274" s="453"/>
      <c r="H274" s="451"/>
      <c r="I274" s="451"/>
      <c r="J274" s="413"/>
      <c r="K274" s="413"/>
      <c r="L274" s="413"/>
      <c r="M274" s="413"/>
    </row>
    <row r="275" spans="1:13" ht="12.75">
      <c r="A275" s="451"/>
      <c r="B275" s="451"/>
      <c r="C275" s="451"/>
      <c r="D275" s="453"/>
      <c r="E275" s="453"/>
      <c r="F275" s="453"/>
      <c r="G275" s="453"/>
      <c r="H275" s="451"/>
      <c r="I275" s="451"/>
      <c r="J275" s="413"/>
      <c r="K275" s="413"/>
      <c r="L275" s="413"/>
      <c r="M275" s="413"/>
    </row>
    <row r="276" spans="1:13" ht="12.75">
      <c r="A276" s="451"/>
      <c r="B276" s="451"/>
      <c r="C276" s="451"/>
      <c r="D276" s="453"/>
      <c r="E276" s="453"/>
      <c r="F276" s="453"/>
      <c r="G276" s="453"/>
      <c r="H276" s="451"/>
      <c r="I276" s="451"/>
      <c r="J276" s="413"/>
      <c r="K276" s="413"/>
      <c r="L276" s="413"/>
      <c r="M276" s="413"/>
    </row>
    <row r="277" spans="1:13" ht="12.75">
      <c r="A277" s="451"/>
      <c r="B277" s="451"/>
      <c r="C277" s="451"/>
      <c r="D277" s="453"/>
      <c r="E277" s="453"/>
      <c r="F277" s="453"/>
      <c r="G277" s="453"/>
      <c r="H277" s="451"/>
      <c r="I277" s="451"/>
      <c r="J277" s="413"/>
      <c r="K277" s="413"/>
      <c r="L277" s="413"/>
      <c r="M277" s="413"/>
    </row>
    <row r="278" spans="1:13" ht="12.75">
      <c r="A278" s="451"/>
      <c r="B278" s="451"/>
      <c r="C278" s="450"/>
      <c r="D278" s="464"/>
      <c r="E278" s="464"/>
      <c r="F278" s="464"/>
      <c r="G278" s="464"/>
      <c r="H278" s="451"/>
      <c r="I278" s="451"/>
      <c r="J278" s="457"/>
      <c r="K278" s="457"/>
      <c r="L278" s="457"/>
      <c r="M278" s="457"/>
    </row>
    <row r="279" spans="1:13" ht="12.75">
      <c r="A279" s="450"/>
      <c r="B279" s="450"/>
      <c r="C279" s="450"/>
      <c r="D279" s="451"/>
      <c r="E279" s="451"/>
      <c r="F279" s="451"/>
      <c r="G279" s="451"/>
      <c r="H279" s="451"/>
      <c r="I279" s="451"/>
      <c r="J279" s="452"/>
      <c r="K279" s="452"/>
      <c r="L279" s="452"/>
      <c r="M279" s="452"/>
    </row>
    <row r="280" spans="1:13" ht="12.75">
      <c r="A280" s="451"/>
      <c r="B280" s="451"/>
      <c r="C280" s="451"/>
      <c r="D280" s="451"/>
      <c r="E280" s="451"/>
      <c r="F280" s="453"/>
      <c r="G280" s="453"/>
      <c r="H280" s="451"/>
      <c r="I280" s="451"/>
      <c r="J280" s="413"/>
      <c r="K280" s="413"/>
      <c r="L280" s="413"/>
      <c r="M280" s="413"/>
    </row>
    <row r="281" spans="1:13" ht="12.75">
      <c r="A281" s="451"/>
      <c r="B281" s="451"/>
      <c r="C281" s="451"/>
      <c r="D281" s="451"/>
      <c r="E281" s="451"/>
      <c r="F281" s="453"/>
      <c r="G281" s="453"/>
      <c r="H281" s="451"/>
      <c r="I281" s="451"/>
      <c r="J281" s="413"/>
      <c r="K281" s="413"/>
      <c r="L281" s="413"/>
      <c r="M281" s="413"/>
    </row>
    <row r="282" spans="1:13" ht="12.75">
      <c r="A282" s="451"/>
      <c r="B282" s="451"/>
      <c r="C282" s="451"/>
      <c r="D282" s="451"/>
      <c r="E282" s="451"/>
      <c r="F282" s="453"/>
      <c r="G282" s="453"/>
      <c r="H282" s="451"/>
      <c r="I282" s="451"/>
      <c r="J282" s="413"/>
      <c r="K282" s="413"/>
      <c r="L282" s="413"/>
      <c r="M282" s="413"/>
    </row>
    <row r="283" spans="1:13" ht="12.75">
      <c r="A283" s="451"/>
      <c r="B283" s="451"/>
      <c r="C283" s="451"/>
      <c r="D283" s="451"/>
      <c r="E283" s="451"/>
      <c r="F283" s="453"/>
      <c r="G283" s="453"/>
      <c r="H283" s="451"/>
      <c r="I283" s="451"/>
      <c r="J283" s="413"/>
      <c r="K283" s="413"/>
      <c r="L283" s="413"/>
      <c r="M283" s="413"/>
    </row>
    <row r="284" spans="1:13" ht="12.75">
      <c r="A284" s="451"/>
      <c r="B284" s="451"/>
      <c r="C284" s="451"/>
      <c r="D284" s="451"/>
      <c r="E284" s="451"/>
      <c r="F284" s="453"/>
      <c r="G284" s="453"/>
      <c r="H284" s="451"/>
      <c r="I284" s="451"/>
      <c r="J284" s="413"/>
      <c r="K284" s="413"/>
      <c r="L284" s="413"/>
      <c r="M284" s="413"/>
    </row>
    <row r="285" spans="1:13" ht="12.75">
      <c r="A285" s="451"/>
      <c r="B285" s="451"/>
      <c r="C285" s="451"/>
      <c r="D285" s="451"/>
      <c r="E285" s="451"/>
      <c r="F285" s="453"/>
      <c r="G285" s="453"/>
      <c r="H285" s="451"/>
      <c r="I285" s="451"/>
      <c r="J285" s="413"/>
      <c r="K285" s="413"/>
      <c r="L285" s="413"/>
      <c r="M285" s="413"/>
    </row>
    <row r="286" spans="1:13" ht="12.75">
      <c r="A286" s="451"/>
      <c r="B286" s="451"/>
      <c r="C286" s="451"/>
      <c r="D286" s="451"/>
      <c r="E286" s="451"/>
      <c r="F286" s="453"/>
      <c r="G286" s="453"/>
      <c r="H286" s="451"/>
      <c r="I286" s="451"/>
      <c r="J286" s="413"/>
      <c r="K286" s="413"/>
      <c r="L286" s="413"/>
      <c r="M286" s="413"/>
    </row>
    <row r="287" spans="1:13" ht="12.75">
      <c r="A287" s="451"/>
      <c r="B287" s="451"/>
      <c r="C287" s="451"/>
      <c r="D287" s="451"/>
      <c r="E287" s="451"/>
      <c r="F287" s="453"/>
      <c r="G287" s="453"/>
      <c r="H287" s="451"/>
      <c r="I287" s="451"/>
      <c r="J287" s="413"/>
      <c r="K287" s="413"/>
      <c r="L287" s="413"/>
      <c r="M287" s="413"/>
    </row>
    <row r="288" spans="1:13" ht="12.75">
      <c r="A288" s="451"/>
      <c r="B288" s="451"/>
      <c r="C288" s="451"/>
      <c r="D288" s="451"/>
      <c r="E288" s="451"/>
      <c r="F288" s="453"/>
      <c r="G288" s="453"/>
      <c r="H288" s="451"/>
      <c r="I288" s="451"/>
      <c r="J288" s="413"/>
      <c r="K288" s="413"/>
      <c r="L288" s="413"/>
      <c r="M288" s="413"/>
    </row>
    <row r="289" spans="1:13" ht="12.75">
      <c r="A289" s="451"/>
      <c r="B289" s="451"/>
      <c r="C289" s="451"/>
      <c r="D289" s="451"/>
      <c r="E289" s="451"/>
      <c r="F289" s="453"/>
      <c r="G289" s="453"/>
      <c r="H289" s="451"/>
      <c r="I289" s="451"/>
      <c r="J289" s="413"/>
      <c r="K289" s="413"/>
      <c r="L289" s="413"/>
      <c r="M289" s="413"/>
    </row>
    <row r="290" spans="1:13" ht="12.75">
      <c r="A290" s="451"/>
      <c r="B290" s="451"/>
      <c r="C290" s="451"/>
      <c r="D290" s="451"/>
      <c r="E290" s="451"/>
      <c r="F290" s="453"/>
      <c r="G290" s="453"/>
      <c r="H290" s="451"/>
      <c r="I290" s="451"/>
      <c r="J290" s="413"/>
      <c r="K290" s="413"/>
      <c r="L290" s="413"/>
      <c r="M290" s="413"/>
    </row>
    <row r="291" spans="1:13" ht="12.75">
      <c r="A291" s="451"/>
      <c r="B291" s="451"/>
      <c r="C291" s="451"/>
      <c r="D291" s="451"/>
      <c r="E291" s="451"/>
      <c r="F291" s="453"/>
      <c r="G291" s="453"/>
      <c r="H291" s="451"/>
      <c r="I291" s="451"/>
      <c r="J291" s="413"/>
      <c r="K291" s="413"/>
      <c r="L291" s="413"/>
      <c r="M291" s="413"/>
    </row>
    <row r="292" spans="1:13" ht="12.75">
      <c r="A292" s="451"/>
      <c r="B292" s="451"/>
      <c r="C292" s="451"/>
      <c r="D292" s="451"/>
      <c r="E292" s="451"/>
      <c r="F292" s="453"/>
      <c r="G292" s="453"/>
      <c r="H292" s="451"/>
      <c r="I292" s="451"/>
      <c r="J292" s="413"/>
      <c r="K292" s="413"/>
      <c r="L292" s="413"/>
      <c r="M292" s="413"/>
    </row>
    <row r="293" spans="1:13" ht="12.75">
      <c r="A293" s="451"/>
      <c r="B293" s="451"/>
      <c r="C293" s="451"/>
      <c r="D293" s="451"/>
      <c r="E293" s="451"/>
      <c r="F293" s="453"/>
      <c r="G293" s="453"/>
      <c r="H293" s="451"/>
      <c r="I293" s="451"/>
      <c r="J293" s="413"/>
      <c r="K293" s="413"/>
      <c r="L293" s="413"/>
      <c r="M293" s="413"/>
    </row>
    <row r="294" spans="1:13" ht="12.75">
      <c r="A294" s="451"/>
      <c r="B294" s="451"/>
      <c r="C294" s="451"/>
      <c r="D294" s="451"/>
      <c r="E294" s="451"/>
      <c r="F294" s="453"/>
      <c r="G294" s="453"/>
      <c r="H294" s="451"/>
      <c r="I294" s="451"/>
      <c r="J294" s="413"/>
      <c r="K294" s="413"/>
      <c r="L294" s="413"/>
      <c r="M294" s="413"/>
    </row>
    <row r="295" spans="1:13" ht="12.75">
      <c r="A295" s="451"/>
      <c r="B295" s="451"/>
      <c r="C295" s="451"/>
      <c r="D295" s="451"/>
      <c r="E295" s="451"/>
      <c r="F295" s="453"/>
      <c r="G295" s="453"/>
      <c r="H295" s="451"/>
      <c r="I295" s="451"/>
      <c r="J295" s="413"/>
      <c r="K295" s="413"/>
      <c r="L295" s="413"/>
      <c r="M295" s="413"/>
    </row>
    <row r="296" spans="1:13" ht="12.75">
      <c r="A296" s="451"/>
      <c r="B296" s="451"/>
      <c r="C296" s="451"/>
      <c r="D296" s="451"/>
      <c r="E296" s="451"/>
      <c r="F296" s="453"/>
      <c r="G296" s="453"/>
      <c r="H296" s="451"/>
      <c r="I296" s="451"/>
      <c r="J296" s="413"/>
      <c r="K296" s="413"/>
      <c r="L296" s="413"/>
      <c r="M296" s="413"/>
    </row>
    <row r="297" spans="1:13" ht="12.75">
      <c r="A297" s="451"/>
      <c r="B297" s="451"/>
      <c r="C297" s="451"/>
      <c r="D297" s="451"/>
      <c r="E297" s="451"/>
      <c r="F297" s="453"/>
      <c r="G297" s="453"/>
      <c r="H297" s="451"/>
      <c r="I297" s="451"/>
      <c r="J297" s="413"/>
      <c r="K297" s="413"/>
      <c r="L297" s="413"/>
      <c r="M297" s="413"/>
    </row>
    <row r="298" spans="1:13" ht="12.75">
      <c r="A298" s="451"/>
      <c r="B298" s="451"/>
      <c r="C298" s="451"/>
      <c r="D298" s="451"/>
      <c r="E298" s="451"/>
      <c r="F298" s="453"/>
      <c r="G298" s="453"/>
      <c r="H298" s="451"/>
      <c r="I298" s="451"/>
      <c r="J298" s="413"/>
      <c r="K298" s="413"/>
      <c r="L298" s="413"/>
      <c r="M298" s="413"/>
    </row>
    <row r="299" spans="1:13" ht="12.75">
      <c r="A299" s="451"/>
      <c r="B299" s="451"/>
      <c r="C299" s="451"/>
      <c r="D299" s="451"/>
      <c r="E299" s="451"/>
      <c r="F299" s="453"/>
      <c r="G299" s="453"/>
      <c r="H299" s="451"/>
      <c r="I299" s="451"/>
      <c r="J299" s="413"/>
      <c r="K299" s="413"/>
      <c r="L299" s="413"/>
      <c r="M299" s="413"/>
    </row>
    <row r="300" spans="1:13" ht="12.75">
      <c r="A300" s="451"/>
      <c r="B300" s="451"/>
      <c r="C300" s="451"/>
      <c r="D300" s="451"/>
      <c r="E300" s="451"/>
      <c r="F300" s="453"/>
      <c r="G300" s="453"/>
      <c r="H300" s="451"/>
      <c r="I300" s="451"/>
      <c r="J300" s="413"/>
      <c r="K300" s="413"/>
      <c r="L300" s="413"/>
      <c r="M300" s="413"/>
    </row>
    <row r="301" spans="1:13" ht="12.75">
      <c r="A301" s="451"/>
      <c r="B301" s="451"/>
      <c r="C301" s="451"/>
      <c r="D301" s="451"/>
      <c r="E301" s="451"/>
      <c r="F301" s="453"/>
      <c r="G301" s="453"/>
      <c r="H301" s="451"/>
      <c r="I301" s="451"/>
      <c r="J301" s="413"/>
      <c r="K301" s="413"/>
      <c r="L301" s="413"/>
      <c r="M301" s="413"/>
    </row>
    <row r="302" spans="1:13" ht="12.75">
      <c r="A302" s="451"/>
      <c r="B302" s="451"/>
      <c r="C302" s="451"/>
      <c r="D302" s="451"/>
      <c r="E302" s="451"/>
      <c r="F302" s="453"/>
      <c r="G302" s="453"/>
      <c r="H302" s="451"/>
      <c r="I302" s="451"/>
      <c r="J302" s="413"/>
      <c r="K302" s="413"/>
      <c r="L302" s="413"/>
      <c r="M302" s="413"/>
    </row>
    <row r="303" spans="1:13" ht="12.75">
      <c r="A303" s="451"/>
      <c r="B303" s="451"/>
      <c r="C303" s="451"/>
      <c r="D303" s="451"/>
      <c r="E303" s="451"/>
      <c r="F303" s="453"/>
      <c r="G303" s="453"/>
      <c r="H303" s="451"/>
      <c r="I303" s="451"/>
      <c r="J303" s="413"/>
      <c r="K303" s="413"/>
      <c r="L303" s="413"/>
      <c r="M303" s="413"/>
    </row>
    <row r="304" spans="1:13" ht="12.75">
      <c r="A304" s="451"/>
      <c r="B304" s="451"/>
      <c r="C304" s="451"/>
      <c r="D304" s="451"/>
      <c r="E304" s="451"/>
      <c r="F304" s="453"/>
      <c r="G304" s="453"/>
      <c r="H304" s="451"/>
      <c r="I304" s="451"/>
      <c r="J304" s="413"/>
      <c r="K304" s="413"/>
      <c r="L304" s="413"/>
      <c r="M304" s="413"/>
    </row>
    <row r="305" spans="1:13" ht="12.75">
      <c r="A305" s="451"/>
      <c r="B305" s="451"/>
      <c r="C305" s="451"/>
      <c r="D305" s="451"/>
      <c r="E305" s="451"/>
      <c r="F305" s="453"/>
      <c r="G305" s="413"/>
      <c r="H305" s="451"/>
      <c r="I305" s="451"/>
      <c r="J305" s="413"/>
      <c r="K305" s="413"/>
      <c r="L305" s="413"/>
      <c r="M305" s="413"/>
    </row>
    <row r="306" spans="1:13" ht="12.75">
      <c r="A306" s="451"/>
      <c r="B306" s="451"/>
      <c r="C306" s="450"/>
      <c r="D306" s="451"/>
      <c r="E306" s="451"/>
      <c r="F306" s="464"/>
      <c r="G306" s="464"/>
      <c r="H306" s="451"/>
      <c r="I306" s="451"/>
      <c r="J306" s="457"/>
      <c r="K306" s="457"/>
      <c r="L306" s="457"/>
      <c r="M306" s="457"/>
    </row>
    <row r="307" spans="1:13" ht="12.75">
      <c r="A307" s="450"/>
      <c r="B307" s="450"/>
      <c r="C307" s="450"/>
      <c r="D307" s="451"/>
      <c r="E307" s="451"/>
      <c r="F307" s="451"/>
      <c r="G307" s="451"/>
      <c r="H307" s="451"/>
      <c r="I307" s="451"/>
      <c r="J307" s="413"/>
      <c r="K307" s="413"/>
      <c r="L307" s="413"/>
      <c r="M307" s="413"/>
    </row>
    <row r="308" spans="1:13" ht="12.75">
      <c r="A308" s="451"/>
      <c r="B308" s="451"/>
      <c r="C308" s="451"/>
      <c r="D308" s="453"/>
      <c r="E308" s="453"/>
      <c r="F308" s="453"/>
      <c r="G308" s="453"/>
      <c r="H308" s="453"/>
      <c r="I308" s="453"/>
      <c r="J308" s="413"/>
      <c r="K308" s="413"/>
      <c r="L308" s="413"/>
      <c r="M308" s="413"/>
    </row>
    <row r="309" spans="1:13" ht="12.75">
      <c r="A309" s="451"/>
      <c r="B309" s="451"/>
      <c r="C309" s="451"/>
      <c r="D309" s="453"/>
      <c r="E309" s="453"/>
      <c r="F309" s="453"/>
      <c r="G309" s="453"/>
      <c r="H309" s="453"/>
      <c r="I309" s="453"/>
      <c r="J309" s="413"/>
      <c r="K309" s="413"/>
      <c r="L309" s="413"/>
      <c r="M309" s="413"/>
    </row>
    <row r="310" spans="1:13" ht="12.75">
      <c r="A310" s="450"/>
      <c r="B310" s="450"/>
      <c r="C310" s="451"/>
      <c r="D310" s="453"/>
      <c r="E310" s="453"/>
      <c r="F310" s="453"/>
      <c r="G310" s="453"/>
      <c r="H310" s="453"/>
      <c r="I310" s="453"/>
      <c r="J310" s="413"/>
      <c r="K310" s="413"/>
      <c r="L310" s="413"/>
      <c r="M310" s="413"/>
    </row>
    <row r="311" spans="1:13" ht="12.75">
      <c r="A311" s="451"/>
      <c r="B311" s="451"/>
      <c r="C311" s="451"/>
      <c r="D311" s="453"/>
      <c r="E311" s="453"/>
      <c r="F311" s="453"/>
      <c r="G311" s="453"/>
      <c r="H311" s="453"/>
      <c r="I311" s="453"/>
      <c r="J311" s="413"/>
      <c r="K311" s="413"/>
      <c r="L311" s="413"/>
      <c r="M311" s="413"/>
    </row>
    <row r="312" spans="1:13" ht="12.75">
      <c r="A312" s="451"/>
      <c r="B312" s="451"/>
      <c r="C312" s="450"/>
      <c r="D312" s="464"/>
      <c r="E312" s="464"/>
      <c r="F312" s="464"/>
      <c r="G312" s="464"/>
      <c r="H312" s="464"/>
      <c r="I312" s="464"/>
      <c r="J312" s="457"/>
      <c r="K312" s="457"/>
      <c r="L312" s="457"/>
      <c r="M312" s="457"/>
    </row>
    <row r="313" spans="1:13" ht="12.75">
      <c r="A313" s="450"/>
      <c r="B313" s="450"/>
      <c r="C313" s="450"/>
      <c r="D313" s="451"/>
      <c r="E313" s="451"/>
      <c r="F313" s="451"/>
      <c r="G313" s="451"/>
      <c r="H313" s="451"/>
      <c r="I313" s="451"/>
      <c r="J313" s="413"/>
      <c r="K313" s="413"/>
      <c r="L313" s="413"/>
      <c r="M313" s="413"/>
    </row>
    <row r="314" spans="1:13" ht="12.75">
      <c r="A314" s="451"/>
      <c r="B314" s="451"/>
      <c r="C314" s="451"/>
      <c r="D314" s="451"/>
      <c r="E314" s="451"/>
      <c r="F314" s="453"/>
      <c r="G314" s="453"/>
      <c r="H314" s="451"/>
      <c r="I314" s="451"/>
      <c r="J314" s="413"/>
      <c r="K314" s="413"/>
      <c r="L314" s="413"/>
      <c r="M314" s="413"/>
    </row>
    <row r="315" spans="1:13" ht="12.75">
      <c r="A315" s="451"/>
      <c r="B315" s="451"/>
      <c r="C315" s="451"/>
      <c r="D315" s="451"/>
      <c r="E315" s="451"/>
      <c r="F315" s="453"/>
      <c r="G315" s="453"/>
      <c r="H315" s="451"/>
      <c r="I315" s="451"/>
      <c r="J315" s="413"/>
      <c r="K315" s="413"/>
      <c r="L315" s="413"/>
      <c r="M315" s="413"/>
    </row>
    <row r="316" spans="1:13" ht="12.75">
      <c r="A316" s="451"/>
      <c r="B316" s="451"/>
      <c r="C316" s="451"/>
      <c r="D316" s="451"/>
      <c r="E316" s="451"/>
      <c r="F316" s="453"/>
      <c r="G316" s="453"/>
      <c r="H316" s="451"/>
      <c r="I316" s="451"/>
      <c r="J316" s="413"/>
      <c r="K316" s="413"/>
      <c r="L316" s="413"/>
      <c r="M316" s="413"/>
    </row>
    <row r="317" spans="1:13" ht="12.75">
      <c r="A317" s="451"/>
      <c r="B317" s="451"/>
      <c r="C317" s="451"/>
      <c r="D317" s="451"/>
      <c r="E317" s="451"/>
      <c r="F317" s="453"/>
      <c r="G317" s="453"/>
      <c r="H317" s="451"/>
      <c r="I317" s="451"/>
      <c r="J317" s="413"/>
      <c r="K317" s="413"/>
      <c r="L317" s="413"/>
      <c r="M317" s="413"/>
    </row>
    <row r="318" spans="1:13" ht="12.75">
      <c r="A318" s="451"/>
      <c r="B318" s="451"/>
      <c r="C318" s="451"/>
      <c r="D318" s="451"/>
      <c r="E318" s="451"/>
      <c r="F318" s="453"/>
      <c r="G318" s="453"/>
      <c r="H318" s="451"/>
      <c r="I318" s="451"/>
      <c r="J318" s="413"/>
      <c r="K318" s="413"/>
      <c r="L318" s="413"/>
      <c r="M318" s="413"/>
    </row>
    <row r="319" spans="1:13" ht="12.75">
      <c r="A319" s="451"/>
      <c r="B319" s="451"/>
      <c r="C319" s="451"/>
      <c r="D319" s="451"/>
      <c r="E319" s="451"/>
      <c r="F319" s="453"/>
      <c r="G319" s="453"/>
      <c r="H319" s="451"/>
      <c r="I319" s="451"/>
      <c r="J319" s="413"/>
      <c r="K319" s="413"/>
      <c r="L319" s="413"/>
      <c r="M319" s="413"/>
    </row>
    <row r="320" spans="1:13" ht="12.75">
      <c r="A320" s="451"/>
      <c r="B320" s="451"/>
      <c r="C320" s="451"/>
      <c r="D320" s="451"/>
      <c r="E320" s="451"/>
      <c r="F320" s="453"/>
      <c r="G320" s="453"/>
      <c r="H320" s="451"/>
      <c r="I320" s="451"/>
      <c r="J320" s="413"/>
      <c r="K320" s="413"/>
      <c r="L320" s="413"/>
      <c r="M320" s="413"/>
    </row>
    <row r="321" spans="1:13" ht="12.75">
      <c r="A321" s="451"/>
      <c r="B321" s="451"/>
      <c r="C321" s="451"/>
      <c r="D321" s="451"/>
      <c r="E321" s="451"/>
      <c r="F321" s="453"/>
      <c r="G321" s="453"/>
      <c r="H321" s="451"/>
      <c r="I321" s="451"/>
      <c r="J321" s="413"/>
      <c r="K321" s="413"/>
      <c r="L321" s="413"/>
      <c r="M321" s="413"/>
    </row>
    <row r="322" spans="1:13" ht="12.75">
      <c r="A322" s="451"/>
      <c r="B322" s="451"/>
      <c r="C322" s="451"/>
      <c r="D322" s="451"/>
      <c r="E322" s="451"/>
      <c r="F322" s="453"/>
      <c r="G322" s="453"/>
      <c r="H322" s="451"/>
      <c r="I322" s="451"/>
      <c r="J322" s="413"/>
      <c r="K322" s="413"/>
      <c r="L322" s="413"/>
      <c r="M322" s="413"/>
    </row>
    <row r="323" spans="1:13" ht="12.75">
      <c r="A323" s="451"/>
      <c r="B323" s="451"/>
      <c r="C323" s="451"/>
      <c r="D323" s="451"/>
      <c r="E323" s="451"/>
      <c r="F323" s="453"/>
      <c r="G323" s="453"/>
      <c r="H323" s="451"/>
      <c r="I323" s="451"/>
      <c r="J323" s="413"/>
      <c r="K323" s="413"/>
      <c r="L323" s="413"/>
      <c r="M323" s="413"/>
    </row>
    <row r="324" spans="1:13" ht="12.75">
      <c r="A324" s="451"/>
      <c r="B324" s="451"/>
      <c r="C324" s="451"/>
      <c r="D324" s="451"/>
      <c r="E324" s="451"/>
      <c r="F324" s="453"/>
      <c r="G324" s="453"/>
      <c r="H324" s="451"/>
      <c r="I324" s="451"/>
      <c r="J324" s="413"/>
      <c r="K324" s="413"/>
      <c r="L324" s="413"/>
      <c r="M324" s="413"/>
    </row>
    <row r="325" spans="1:13" ht="12.75">
      <c r="A325" s="451"/>
      <c r="B325" s="451"/>
      <c r="C325" s="451"/>
      <c r="D325" s="451"/>
      <c r="E325" s="451"/>
      <c r="F325" s="453"/>
      <c r="G325" s="453"/>
      <c r="H325" s="451"/>
      <c r="I325" s="451"/>
      <c r="J325" s="413"/>
      <c r="K325" s="413"/>
      <c r="L325" s="413"/>
      <c r="M325" s="413"/>
    </row>
    <row r="326" spans="1:13" ht="12.75">
      <c r="A326" s="451"/>
      <c r="B326" s="451"/>
      <c r="C326" s="451"/>
      <c r="D326" s="451"/>
      <c r="E326" s="451"/>
      <c r="F326" s="453"/>
      <c r="G326" s="453"/>
      <c r="H326" s="451"/>
      <c r="I326" s="451"/>
      <c r="J326" s="413"/>
      <c r="K326" s="413"/>
      <c r="L326" s="413"/>
      <c r="M326" s="413"/>
    </row>
    <row r="327" spans="1:13" ht="12.75">
      <c r="A327" s="451"/>
      <c r="B327" s="451"/>
      <c r="C327" s="451"/>
      <c r="D327" s="451"/>
      <c r="E327" s="451"/>
      <c r="F327" s="453"/>
      <c r="G327" s="453"/>
      <c r="H327" s="451"/>
      <c r="I327" s="451"/>
      <c r="J327" s="413"/>
      <c r="K327" s="413"/>
      <c r="L327" s="413"/>
      <c r="M327" s="413"/>
    </row>
    <row r="328" spans="1:13" ht="12.75">
      <c r="A328" s="451"/>
      <c r="B328" s="451"/>
      <c r="C328" s="451"/>
      <c r="D328" s="451"/>
      <c r="E328" s="451"/>
      <c r="F328" s="453"/>
      <c r="G328" s="453"/>
      <c r="H328" s="451"/>
      <c r="I328" s="451"/>
      <c r="J328" s="413"/>
      <c r="K328" s="413"/>
      <c r="L328" s="413"/>
      <c r="M328" s="413"/>
    </row>
    <row r="329" spans="1:13" ht="12.75">
      <c r="A329" s="451"/>
      <c r="B329" s="451"/>
      <c r="C329" s="451"/>
      <c r="D329" s="451"/>
      <c r="E329" s="451"/>
      <c r="F329" s="453"/>
      <c r="G329" s="453"/>
      <c r="H329" s="451"/>
      <c r="I329" s="451"/>
      <c r="J329" s="413"/>
      <c r="K329" s="413"/>
      <c r="L329" s="413"/>
      <c r="M329" s="413"/>
    </row>
    <row r="330" spans="1:13" ht="12.75">
      <c r="A330" s="451"/>
      <c r="B330" s="451"/>
      <c r="C330" s="451"/>
      <c r="D330" s="451"/>
      <c r="E330" s="451"/>
      <c r="F330" s="453"/>
      <c r="G330" s="453"/>
      <c r="H330" s="451"/>
      <c r="I330" s="451"/>
      <c r="J330" s="413"/>
      <c r="K330" s="413"/>
      <c r="L330" s="413"/>
      <c r="M330" s="413"/>
    </row>
    <row r="331" spans="1:13" ht="12.75">
      <c r="A331" s="451"/>
      <c r="B331" s="451"/>
      <c r="C331" s="451"/>
      <c r="D331" s="451"/>
      <c r="E331" s="451"/>
      <c r="F331" s="453"/>
      <c r="G331" s="453"/>
      <c r="H331" s="451"/>
      <c r="I331" s="451"/>
      <c r="J331" s="413"/>
      <c r="K331" s="413"/>
      <c r="L331" s="413"/>
      <c r="M331" s="413"/>
    </row>
    <row r="332" spans="1:13" ht="12.75">
      <c r="A332" s="451"/>
      <c r="B332" s="451"/>
      <c r="C332" s="451"/>
      <c r="D332" s="451"/>
      <c r="E332" s="451"/>
      <c r="F332" s="453"/>
      <c r="G332" s="453"/>
      <c r="H332" s="451"/>
      <c r="I332" s="451"/>
      <c r="J332" s="413"/>
      <c r="K332" s="413"/>
      <c r="L332" s="413"/>
      <c r="M332" s="413"/>
    </row>
    <row r="333" spans="1:13" ht="12.75">
      <c r="A333" s="451"/>
      <c r="B333" s="451"/>
      <c r="C333" s="451"/>
      <c r="D333" s="451"/>
      <c r="E333" s="451"/>
      <c r="F333" s="453"/>
      <c r="G333" s="453"/>
      <c r="H333" s="451"/>
      <c r="I333" s="451"/>
      <c r="J333" s="413"/>
      <c r="K333" s="413"/>
      <c r="L333" s="413"/>
      <c r="M333" s="413"/>
    </row>
    <row r="334" spans="1:13" ht="12.75">
      <c r="A334" s="451"/>
      <c r="B334" s="451"/>
      <c r="C334" s="451"/>
      <c r="D334" s="451"/>
      <c r="E334" s="451"/>
      <c r="F334" s="453"/>
      <c r="G334" s="453"/>
      <c r="H334" s="451"/>
      <c r="I334" s="451"/>
      <c r="J334" s="413"/>
      <c r="K334" s="413"/>
      <c r="L334" s="413"/>
      <c r="M334" s="413"/>
    </row>
    <row r="335" spans="1:13" ht="12.75">
      <c r="A335" s="451"/>
      <c r="B335" s="451"/>
      <c r="C335" s="451"/>
      <c r="D335" s="451"/>
      <c r="E335" s="451"/>
      <c r="F335" s="453"/>
      <c r="G335" s="453"/>
      <c r="H335" s="451"/>
      <c r="I335" s="451"/>
      <c r="J335" s="413"/>
      <c r="K335" s="413"/>
      <c r="L335" s="413"/>
      <c r="M335" s="413"/>
    </row>
    <row r="336" spans="1:13" ht="12.75">
      <c r="A336" s="451"/>
      <c r="B336" s="451"/>
      <c r="C336" s="451"/>
      <c r="D336" s="451"/>
      <c r="E336" s="451"/>
      <c r="F336" s="453"/>
      <c r="G336" s="453"/>
      <c r="H336" s="451"/>
      <c r="I336" s="451"/>
      <c r="J336" s="413"/>
      <c r="K336" s="413"/>
      <c r="L336" s="413"/>
      <c r="M336" s="413"/>
    </row>
    <row r="337" spans="1:13" ht="12.75">
      <c r="A337" s="451"/>
      <c r="B337" s="451"/>
      <c r="C337" s="451"/>
      <c r="D337" s="451"/>
      <c r="E337" s="451"/>
      <c r="F337" s="453"/>
      <c r="G337" s="453"/>
      <c r="H337" s="451"/>
      <c r="I337" s="451"/>
      <c r="J337" s="413"/>
      <c r="K337" s="413"/>
      <c r="L337" s="413"/>
      <c r="M337" s="413"/>
    </row>
    <row r="338" spans="1:13" ht="12.75">
      <c r="A338" s="451"/>
      <c r="B338" s="451"/>
      <c r="C338" s="451"/>
      <c r="D338" s="451"/>
      <c r="E338" s="451"/>
      <c r="F338" s="453"/>
      <c r="G338" s="453"/>
      <c r="H338" s="451"/>
      <c r="I338" s="451"/>
      <c r="J338" s="413"/>
      <c r="K338" s="413"/>
      <c r="L338" s="413"/>
      <c r="M338" s="413"/>
    </row>
    <row r="339" spans="1:13" ht="12.75">
      <c r="A339" s="451"/>
      <c r="B339" s="451"/>
      <c r="C339" s="451"/>
      <c r="D339" s="451"/>
      <c r="E339" s="451"/>
      <c r="F339" s="453"/>
      <c r="G339" s="453"/>
      <c r="H339" s="451"/>
      <c r="I339" s="451"/>
      <c r="J339" s="413"/>
      <c r="K339" s="413"/>
      <c r="L339" s="413"/>
      <c r="M339" s="413"/>
    </row>
    <row r="340" spans="1:13" ht="12.75">
      <c r="A340" s="451"/>
      <c r="B340" s="451"/>
      <c r="C340" s="451"/>
      <c r="D340" s="451"/>
      <c r="E340" s="451"/>
      <c r="F340" s="453"/>
      <c r="G340" s="453"/>
      <c r="H340" s="451"/>
      <c r="I340" s="451"/>
      <c r="J340" s="413"/>
      <c r="K340" s="413"/>
      <c r="L340" s="413"/>
      <c r="M340" s="413"/>
    </row>
    <row r="341" spans="1:13" ht="12.75">
      <c r="A341" s="451"/>
      <c r="B341" s="451"/>
      <c r="C341" s="451"/>
      <c r="D341" s="451"/>
      <c r="E341" s="451"/>
      <c r="F341" s="453"/>
      <c r="G341" s="453"/>
      <c r="H341" s="451"/>
      <c r="I341" s="451"/>
      <c r="J341" s="413"/>
      <c r="K341" s="413"/>
      <c r="L341" s="413"/>
      <c r="M341" s="413"/>
    </row>
    <row r="342" spans="1:13" ht="12.75">
      <c r="A342" s="451"/>
      <c r="B342" s="451"/>
      <c r="C342" s="451"/>
      <c r="D342" s="451"/>
      <c r="E342" s="451"/>
      <c r="F342" s="453"/>
      <c r="G342" s="453"/>
      <c r="H342" s="451"/>
      <c r="I342" s="451"/>
      <c r="J342" s="413"/>
      <c r="K342" s="413"/>
      <c r="L342" s="413"/>
      <c r="M342" s="413"/>
    </row>
    <row r="343" spans="1:13" ht="12.75">
      <c r="A343" s="451"/>
      <c r="B343" s="451"/>
      <c r="C343" s="451"/>
      <c r="D343" s="451"/>
      <c r="E343" s="451"/>
      <c r="F343" s="453"/>
      <c r="G343" s="453"/>
      <c r="H343" s="451"/>
      <c r="I343" s="451"/>
      <c r="J343" s="413"/>
      <c r="K343" s="413"/>
      <c r="L343" s="413"/>
      <c r="M343" s="413"/>
    </row>
    <row r="344" spans="1:13" ht="12.75">
      <c r="A344" s="451"/>
      <c r="B344" s="451"/>
      <c r="C344" s="451"/>
      <c r="D344" s="451"/>
      <c r="E344" s="451"/>
      <c r="F344" s="453"/>
      <c r="G344" s="453"/>
      <c r="H344" s="451"/>
      <c r="I344" s="451"/>
      <c r="J344" s="413"/>
      <c r="K344" s="413"/>
      <c r="L344" s="413"/>
      <c r="M344" s="413"/>
    </row>
    <row r="345" spans="1:13" ht="12.75">
      <c r="A345" s="451"/>
      <c r="B345" s="451"/>
      <c r="C345" s="451"/>
      <c r="D345" s="451"/>
      <c r="E345" s="451"/>
      <c r="F345" s="453"/>
      <c r="G345" s="453"/>
      <c r="H345" s="451"/>
      <c r="I345" s="451"/>
      <c r="J345" s="413"/>
      <c r="K345" s="413"/>
      <c r="L345" s="413"/>
      <c r="M345" s="413"/>
    </row>
    <row r="346" spans="1:13" ht="12.75">
      <c r="A346" s="451"/>
      <c r="B346" s="451"/>
      <c r="C346" s="451"/>
      <c r="D346" s="451"/>
      <c r="E346" s="451"/>
      <c r="F346" s="453"/>
      <c r="G346" s="453"/>
      <c r="H346" s="451"/>
      <c r="I346" s="451"/>
      <c r="J346" s="413"/>
      <c r="K346" s="413"/>
      <c r="L346" s="413"/>
      <c r="M346" s="413"/>
    </row>
    <row r="347" spans="1:13" ht="12.75">
      <c r="A347" s="451"/>
      <c r="B347" s="451"/>
      <c r="C347" s="450"/>
      <c r="D347" s="451"/>
      <c r="E347" s="451"/>
      <c r="F347" s="464"/>
      <c r="G347" s="464"/>
      <c r="H347" s="451"/>
      <c r="I347" s="451"/>
      <c r="J347" s="457"/>
      <c r="K347" s="457"/>
      <c r="L347" s="457"/>
      <c r="M347" s="457"/>
    </row>
    <row r="348" spans="1:13" ht="12.75">
      <c r="A348" s="450"/>
      <c r="B348" s="450"/>
      <c r="C348" s="450"/>
      <c r="D348" s="451"/>
      <c r="E348" s="451"/>
      <c r="F348" s="451"/>
      <c r="G348" s="451"/>
      <c r="H348" s="451"/>
      <c r="I348" s="451"/>
      <c r="J348" s="452"/>
      <c r="K348" s="452"/>
      <c r="L348" s="452"/>
      <c r="M348" s="452"/>
    </row>
    <row r="349" spans="1:13" ht="12.75">
      <c r="A349" s="451"/>
      <c r="B349" s="451"/>
      <c r="C349" s="451"/>
      <c r="D349" s="453"/>
      <c r="E349" s="453"/>
      <c r="F349" s="453"/>
      <c r="G349" s="453"/>
      <c r="H349" s="451"/>
      <c r="I349" s="451"/>
      <c r="J349" s="413"/>
      <c r="K349" s="413"/>
      <c r="L349" s="413"/>
      <c r="M349" s="413"/>
    </row>
    <row r="350" spans="1:13" ht="12.75">
      <c r="A350" s="451"/>
      <c r="B350" s="451"/>
      <c r="C350" s="451"/>
      <c r="D350" s="453"/>
      <c r="E350" s="453"/>
      <c r="F350" s="453"/>
      <c r="G350" s="453"/>
      <c r="H350" s="451"/>
      <c r="I350" s="451"/>
      <c r="J350" s="413"/>
      <c r="K350" s="413"/>
      <c r="L350" s="413"/>
      <c r="M350" s="413"/>
    </row>
    <row r="351" spans="1:13" ht="12.75">
      <c r="A351" s="451"/>
      <c r="B351" s="451"/>
      <c r="C351" s="451"/>
      <c r="D351" s="453"/>
      <c r="E351" s="453"/>
      <c r="F351" s="453"/>
      <c r="G351" s="453"/>
      <c r="H351" s="451"/>
      <c r="I351" s="451"/>
      <c r="J351" s="413"/>
      <c r="K351" s="413"/>
      <c r="L351" s="413"/>
      <c r="M351" s="413"/>
    </row>
    <row r="352" spans="1:13" ht="12.75">
      <c r="A352" s="451"/>
      <c r="B352" s="451"/>
      <c r="C352" s="450"/>
      <c r="D352" s="464"/>
      <c r="E352" s="464"/>
      <c r="F352" s="464"/>
      <c r="G352" s="464"/>
      <c r="H352" s="451"/>
      <c r="I352" s="451"/>
      <c r="J352" s="457"/>
      <c r="K352" s="457"/>
      <c r="L352" s="457"/>
      <c r="M352" s="457"/>
    </row>
    <row r="353" spans="1:13" ht="12.75">
      <c r="A353" s="458"/>
      <c r="B353" s="458"/>
      <c r="C353" s="450"/>
      <c r="D353" s="454"/>
      <c r="E353" s="454"/>
      <c r="F353" s="454"/>
      <c r="G353" s="454"/>
      <c r="H353" s="454"/>
      <c r="I353" s="454"/>
      <c r="J353" s="452"/>
      <c r="K353" s="452"/>
      <c r="L353" s="452"/>
      <c r="M353" s="452"/>
    </row>
    <row r="354" spans="1:13" ht="12.75">
      <c r="A354" s="460"/>
      <c r="B354" s="460"/>
      <c r="C354" s="461"/>
      <c r="D354" s="459"/>
      <c r="E354" s="459"/>
      <c r="F354" s="459"/>
      <c r="G354" s="459"/>
      <c r="H354" s="459"/>
      <c r="I354" s="459"/>
      <c r="J354" s="413"/>
      <c r="K354" s="413"/>
      <c r="L354" s="413"/>
      <c r="M354" s="413"/>
    </row>
    <row r="355" spans="1:13" ht="12.75">
      <c r="A355" s="460"/>
      <c r="B355" s="460"/>
      <c r="C355" s="450"/>
      <c r="D355" s="459"/>
      <c r="E355" s="459"/>
      <c r="F355" s="459"/>
      <c r="G355" s="459"/>
      <c r="H355" s="459"/>
      <c r="I355" s="459"/>
      <c r="J355" s="452"/>
      <c r="K355" s="452"/>
      <c r="L355" s="452"/>
      <c r="M355" s="452"/>
    </row>
    <row r="356" spans="1:13" ht="12.75">
      <c r="A356" s="460"/>
      <c r="B356" s="460"/>
      <c r="C356" s="461"/>
      <c r="D356" s="459"/>
      <c r="E356" s="459"/>
      <c r="F356" s="459"/>
      <c r="G356" s="459"/>
      <c r="H356" s="459"/>
      <c r="I356" s="459"/>
      <c r="J356" s="413"/>
      <c r="K356" s="413"/>
      <c r="L356" s="413"/>
      <c r="M356" s="413"/>
    </row>
    <row r="357" spans="1:13" ht="12.75">
      <c r="A357" s="454"/>
      <c r="B357" s="454"/>
      <c r="C357" s="461"/>
      <c r="D357" s="459"/>
      <c r="E357" s="459"/>
      <c r="F357" s="459"/>
      <c r="G357" s="459"/>
      <c r="H357" s="459"/>
      <c r="I357" s="459"/>
      <c r="J357" s="413"/>
      <c r="K357" s="413"/>
      <c r="L357" s="413"/>
      <c r="M357" s="413"/>
    </row>
    <row r="358" spans="1:13" ht="12.75">
      <c r="A358" s="454"/>
      <c r="B358" s="454"/>
      <c r="C358" s="455"/>
      <c r="D358" s="456"/>
      <c r="E358" s="456"/>
      <c r="F358" s="456"/>
      <c r="G358" s="456"/>
      <c r="H358" s="456"/>
      <c r="I358" s="456"/>
      <c r="J358" s="457"/>
      <c r="K358" s="457"/>
      <c r="L358" s="457"/>
      <c r="M358" s="457"/>
    </row>
    <row r="359" spans="1:13" ht="12.75">
      <c r="A359" s="454"/>
      <c r="B359" s="454"/>
      <c r="C359" s="455"/>
      <c r="D359" s="456"/>
      <c r="E359" s="456"/>
      <c r="F359" s="456"/>
      <c r="G359" s="456"/>
      <c r="H359" s="456"/>
      <c r="I359" s="456"/>
      <c r="J359" s="457"/>
      <c r="K359" s="457"/>
      <c r="L359" s="457"/>
      <c r="M359" s="457"/>
    </row>
    <row r="360" spans="1:13" ht="12.75">
      <c r="A360" s="454"/>
      <c r="B360" s="454"/>
      <c r="C360" s="455"/>
      <c r="D360" s="456"/>
      <c r="E360" s="456"/>
      <c r="F360" s="456"/>
      <c r="G360" s="456"/>
      <c r="H360" s="456"/>
      <c r="I360" s="456"/>
      <c r="J360" s="457"/>
      <c r="K360" s="457"/>
      <c r="L360" s="457"/>
      <c r="M360" s="457"/>
    </row>
    <row r="361" spans="1:13" ht="12.75">
      <c r="A361" s="454"/>
      <c r="B361" s="454"/>
      <c r="C361" s="455"/>
      <c r="D361" s="456"/>
      <c r="E361" s="456"/>
      <c r="F361" s="456"/>
      <c r="G361" s="456"/>
      <c r="H361" s="456"/>
      <c r="I361" s="456"/>
      <c r="J361" s="457"/>
      <c r="K361" s="457"/>
      <c r="L361" s="457"/>
      <c r="M361" s="457"/>
    </row>
    <row r="362" spans="1:13" ht="12.75">
      <c r="A362" s="454"/>
      <c r="B362" s="454"/>
      <c r="C362" s="455"/>
      <c r="D362" s="456"/>
      <c r="E362" s="456"/>
      <c r="F362" s="456"/>
      <c r="G362" s="456"/>
      <c r="H362" s="456"/>
      <c r="I362" s="456"/>
      <c r="J362" s="457"/>
      <c r="K362" s="457"/>
      <c r="L362" s="457"/>
      <c r="M362" s="457"/>
    </row>
    <row r="363" spans="1:13" ht="12.75">
      <c r="A363" s="454"/>
      <c r="B363" s="454"/>
      <c r="C363" s="455"/>
      <c r="D363" s="456"/>
      <c r="E363" s="456"/>
      <c r="F363" s="456"/>
      <c r="G363" s="456"/>
      <c r="H363" s="456"/>
      <c r="I363" s="456"/>
      <c r="J363" s="457"/>
      <c r="K363" s="457"/>
      <c r="L363" s="457"/>
      <c r="M363" s="457"/>
    </row>
    <row r="364" spans="1:13" ht="12.75">
      <c r="A364" s="454"/>
      <c r="B364" s="454"/>
      <c r="C364" s="455"/>
      <c r="D364" s="456"/>
      <c r="E364" s="456"/>
      <c r="F364" s="456"/>
      <c r="G364" s="456"/>
      <c r="H364" s="456"/>
      <c r="I364" s="456"/>
      <c r="J364" s="457"/>
      <c r="K364" s="457"/>
      <c r="L364" s="457"/>
      <c r="M364" s="457"/>
    </row>
    <row r="365" spans="1:13" ht="12.75">
      <c r="A365" s="454"/>
      <c r="B365" s="454"/>
      <c r="C365" s="455"/>
      <c r="D365" s="456"/>
      <c r="E365" s="456"/>
      <c r="F365" s="456"/>
      <c r="G365" s="456"/>
      <c r="H365" s="456"/>
      <c r="I365" s="456"/>
      <c r="J365" s="457"/>
      <c r="K365" s="457"/>
      <c r="L365" s="457"/>
      <c r="M365" s="457"/>
    </row>
    <row r="366" spans="1:13" ht="12.75">
      <c r="A366" s="458"/>
      <c r="B366" s="458"/>
      <c r="C366" s="450"/>
      <c r="D366" s="454"/>
      <c r="E366" s="454"/>
      <c r="F366" s="454"/>
      <c r="G366" s="454"/>
      <c r="H366" s="454"/>
      <c r="I366" s="459"/>
      <c r="J366" s="452"/>
      <c r="K366" s="452"/>
      <c r="L366" s="452"/>
      <c r="M366" s="452"/>
    </row>
    <row r="367" spans="1:13" ht="12.75">
      <c r="A367" s="460"/>
      <c r="B367" s="460"/>
      <c r="C367" s="461"/>
      <c r="D367" s="459"/>
      <c r="E367" s="459"/>
      <c r="F367" s="459"/>
      <c r="G367" s="459"/>
      <c r="H367" s="454"/>
      <c r="I367" s="459"/>
      <c r="J367" s="413"/>
      <c r="K367" s="413"/>
      <c r="L367" s="413"/>
      <c r="M367" s="413"/>
    </row>
    <row r="368" spans="1:13" ht="12.75">
      <c r="A368" s="460"/>
      <c r="B368" s="460"/>
      <c r="C368" s="461"/>
      <c r="D368" s="459"/>
      <c r="E368" s="459"/>
      <c r="F368" s="459"/>
      <c r="G368" s="459"/>
      <c r="H368" s="454"/>
      <c r="I368" s="459"/>
      <c r="J368" s="413"/>
      <c r="K368" s="413"/>
      <c r="L368" s="413"/>
      <c r="M368" s="413"/>
    </row>
    <row r="369" spans="1:13" ht="12.75">
      <c r="A369" s="460"/>
      <c r="B369" s="460"/>
      <c r="C369" s="461"/>
      <c r="D369" s="459"/>
      <c r="E369" s="459"/>
      <c r="F369" s="459"/>
      <c r="G369" s="459"/>
      <c r="H369" s="454"/>
      <c r="I369" s="459"/>
      <c r="J369" s="413"/>
      <c r="K369" s="413"/>
      <c r="L369" s="413"/>
      <c r="M369" s="413"/>
    </row>
    <row r="370" spans="1:13" ht="12.75">
      <c r="A370" s="460"/>
      <c r="B370" s="460"/>
      <c r="C370" s="461"/>
      <c r="D370" s="459"/>
      <c r="E370" s="459"/>
      <c r="F370" s="459"/>
      <c r="G370" s="459"/>
      <c r="H370" s="454"/>
      <c r="I370" s="459"/>
      <c r="J370" s="413"/>
      <c r="K370" s="413"/>
      <c r="L370" s="413"/>
      <c r="M370" s="413"/>
    </row>
    <row r="371" spans="1:13" ht="12.75">
      <c r="A371" s="460"/>
      <c r="B371" s="460"/>
      <c r="C371" s="461"/>
      <c r="D371" s="459"/>
      <c r="E371" s="459"/>
      <c r="F371" s="459"/>
      <c r="G371" s="459"/>
      <c r="H371" s="454"/>
      <c r="I371" s="459"/>
      <c r="J371" s="413"/>
      <c r="K371" s="413"/>
      <c r="L371" s="413"/>
      <c r="M371" s="413"/>
    </row>
    <row r="372" spans="1:13" ht="12.75">
      <c r="A372" s="460"/>
      <c r="B372" s="460"/>
      <c r="C372" s="455"/>
      <c r="D372" s="456"/>
      <c r="E372" s="456"/>
      <c r="F372" s="456"/>
      <c r="G372" s="456"/>
      <c r="H372" s="454"/>
      <c r="I372" s="459"/>
      <c r="J372" s="457"/>
      <c r="K372" s="457"/>
      <c r="L372" s="457"/>
      <c r="M372" s="457"/>
    </row>
    <row r="373" spans="1:13" ht="12.75">
      <c r="A373" s="458"/>
      <c r="B373" s="458"/>
      <c r="C373" s="450"/>
      <c r="D373" s="454"/>
      <c r="E373" s="454"/>
      <c r="F373" s="454"/>
      <c r="G373" s="454"/>
      <c r="H373" s="454"/>
      <c r="I373" s="459"/>
      <c r="J373" s="452"/>
      <c r="K373" s="452"/>
      <c r="L373" s="452"/>
      <c r="M373" s="452"/>
    </row>
    <row r="374" spans="1:13" ht="12.75">
      <c r="A374" s="460"/>
      <c r="B374" s="460"/>
      <c r="C374" s="461"/>
      <c r="D374" s="459"/>
      <c r="E374" s="459"/>
      <c r="F374" s="459"/>
      <c r="G374" s="459"/>
      <c r="H374" s="454"/>
      <c r="I374" s="459"/>
      <c r="J374" s="413"/>
      <c r="K374" s="413"/>
      <c r="L374" s="413"/>
      <c r="M374" s="413"/>
    </row>
    <row r="375" spans="1:13" ht="12.75">
      <c r="A375" s="454"/>
      <c r="B375" s="454"/>
      <c r="C375" s="461"/>
      <c r="D375" s="459"/>
      <c r="E375" s="459"/>
      <c r="F375" s="459"/>
      <c r="G375" s="459"/>
      <c r="H375" s="454"/>
      <c r="I375" s="459"/>
      <c r="J375" s="413"/>
      <c r="K375" s="413"/>
      <c r="L375" s="413"/>
      <c r="M375" s="413"/>
    </row>
    <row r="376" spans="1:13" ht="12.75">
      <c r="A376" s="454"/>
      <c r="B376" s="454"/>
      <c r="C376" s="455"/>
      <c r="D376" s="459"/>
      <c r="E376" s="459"/>
      <c r="F376" s="456"/>
      <c r="G376" s="456"/>
      <c r="H376" s="454"/>
      <c r="I376" s="459"/>
      <c r="J376" s="457"/>
      <c r="K376" s="457"/>
      <c r="L376" s="457"/>
      <c r="M376" s="457"/>
    </row>
    <row r="377" spans="1:13" ht="12.75">
      <c r="A377" s="462"/>
      <c r="B377" s="462"/>
      <c r="C377" s="450"/>
      <c r="D377" s="454"/>
      <c r="E377" s="454"/>
      <c r="F377" s="454"/>
      <c r="G377" s="454"/>
      <c r="H377" s="454"/>
      <c r="I377" s="459"/>
      <c r="J377" s="452"/>
      <c r="K377" s="452"/>
      <c r="L377" s="452"/>
      <c r="M377" s="452"/>
    </row>
    <row r="378" spans="1:13" ht="12.75">
      <c r="A378" s="452"/>
      <c r="C378" s="461"/>
      <c r="D378" s="459"/>
      <c r="E378" s="459"/>
      <c r="F378" s="459"/>
      <c r="G378" s="459"/>
      <c r="H378" s="454"/>
      <c r="I378" s="459"/>
      <c r="J378" s="413"/>
      <c r="K378" s="413"/>
      <c r="L378" s="413"/>
      <c r="M378" s="413"/>
    </row>
    <row r="379" spans="1:13" ht="12.75">
      <c r="A379" s="452"/>
      <c r="C379" s="461"/>
      <c r="D379" s="459"/>
      <c r="E379" s="459"/>
      <c r="F379" s="459"/>
      <c r="G379" s="459"/>
      <c r="H379" s="454"/>
      <c r="I379" s="459"/>
      <c r="J379" s="413"/>
      <c r="K379" s="413"/>
      <c r="L379" s="413"/>
      <c r="M379" s="413"/>
    </row>
    <row r="380" spans="1:13" ht="12.75">
      <c r="A380" s="460"/>
      <c r="B380" s="460"/>
      <c r="C380" s="461"/>
      <c r="D380" s="459"/>
      <c r="E380" s="459"/>
      <c r="F380" s="459"/>
      <c r="G380" s="459"/>
      <c r="H380" s="454"/>
      <c r="I380" s="459"/>
      <c r="J380" s="413"/>
      <c r="K380" s="413"/>
      <c r="L380" s="413"/>
      <c r="M380" s="413"/>
    </row>
    <row r="381" spans="1:13" ht="12.75">
      <c r="A381" s="451"/>
      <c r="B381" s="451"/>
      <c r="C381" s="461"/>
      <c r="D381" s="459"/>
      <c r="E381" s="459"/>
      <c r="F381" s="459"/>
      <c r="G381" s="459"/>
      <c r="H381" s="454"/>
      <c r="I381" s="459"/>
      <c r="J381" s="413"/>
      <c r="K381" s="413"/>
      <c r="L381" s="413"/>
      <c r="M381" s="413"/>
    </row>
    <row r="382" spans="1:13" ht="12.75">
      <c r="A382" s="451"/>
      <c r="B382" s="451"/>
      <c r="C382" s="461"/>
      <c r="D382" s="459"/>
      <c r="E382" s="459"/>
      <c r="F382" s="459"/>
      <c r="G382" s="459"/>
      <c r="H382" s="454"/>
      <c r="I382" s="459"/>
      <c r="J382" s="413"/>
      <c r="K382" s="413"/>
      <c r="L382" s="413"/>
      <c r="M382" s="413"/>
    </row>
    <row r="383" spans="1:13" ht="12.75">
      <c r="A383" s="460"/>
      <c r="B383" s="460"/>
      <c r="C383" s="461"/>
      <c r="D383" s="459"/>
      <c r="E383" s="459"/>
      <c r="F383" s="459"/>
      <c r="G383" s="459"/>
      <c r="H383" s="454"/>
      <c r="I383" s="459"/>
      <c r="J383" s="413"/>
      <c r="K383" s="413"/>
      <c r="L383" s="413"/>
      <c r="M383" s="413"/>
    </row>
    <row r="384" spans="1:13" ht="12.75">
      <c r="A384" s="460"/>
      <c r="B384" s="460"/>
      <c r="C384" s="455"/>
      <c r="D384" s="459"/>
      <c r="E384" s="459"/>
      <c r="F384" s="456"/>
      <c r="G384" s="456"/>
      <c r="H384" s="454"/>
      <c r="I384" s="459"/>
      <c r="J384" s="457"/>
      <c r="K384" s="457"/>
      <c r="L384" s="457"/>
      <c r="M384" s="457"/>
    </row>
    <row r="385" spans="1:13" ht="12.75">
      <c r="A385" s="462"/>
      <c r="B385" s="462"/>
      <c r="C385" s="450"/>
      <c r="D385" s="454"/>
      <c r="E385" s="454"/>
      <c r="F385" s="454"/>
      <c r="G385" s="454"/>
      <c r="H385" s="454"/>
      <c r="I385" s="459"/>
      <c r="J385" s="452"/>
      <c r="K385" s="452"/>
      <c r="L385" s="452"/>
      <c r="M385" s="452"/>
    </row>
    <row r="386" spans="1:13" ht="12.75">
      <c r="A386" s="452"/>
      <c r="C386" s="461"/>
      <c r="D386" s="459"/>
      <c r="E386" s="459"/>
      <c r="F386" s="459"/>
      <c r="G386" s="459"/>
      <c r="H386" s="454"/>
      <c r="I386" s="459"/>
      <c r="J386" s="413"/>
      <c r="K386" s="413"/>
      <c r="L386" s="413"/>
      <c r="M386" s="413"/>
    </row>
    <row r="387" spans="1:13" ht="12.75">
      <c r="A387" s="452"/>
      <c r="C387" s="461"/>
      <c r="D387" s="459"/>
      <c r="E387" s="459"/>
      <c r="F387" s="459"/>
      <c r="G387" s="459"/>
      <c r="H387" s="454"/>
      <c r="I387" s="459"/>
      <c r="J387" s="413"/>
      <c r="K387" s="413"/>
      <c r="L387" s="413"/>
      <c r="M387" s="413"/>
    </row>
    <row r="388" spans="1:13" ht="12.75">
      <c r="A388" s="451"/>
      <c r="B388" s="451"/>
      <c r="C388" s="461"/>
      <c r="D388" s="459"/>
      <c r="E388" s="459"/>
      <c r="F388" s="459"/>
      <c r="G388" s="459"/>
      <c r="H388" s="454"/>
      <c r="I388" s="459"/>
      <c r="J388" s="413"/>
      <c r="K388" s="413"/>
      <c r="L388" s="413"/>
      <c r="M388" s="413"/>
    </row>
    <row r="389" spans="1:13" ht="12.75">
      <c r="A389" s="463"/>
      <c r="B389" s="463"/>
      <c r="C389" s="455"/>
      <c r="D389" s="459"/>
      <c r="E389" s="459"/>
      <c r="F389" s="456"/>
      <c r="G389" s="456"/>
      <c r="H389" s="454"/>
      <c r="I389" s="459"/>
      <c r="J389" s="457"/>
      <c r="K389" s="457"/>
      <c r="L389" s="457"/>
      <c r="M389" s="457"/>
    </row>
    <row r="390" spans="1:13" ht="12.75">
      <c r="A390" s="458"/>
      <c r="B390" s="458"/>
      <c r="C390" s="450"/>
      <c r="D390" s="454"/>
      <c r="E390" s="454"/>
      <c r="F390" s="454"/>
      <c r="G390" s="454"/>
      <c r="H390" s="454"/>
      <c r="I390" s="454"/>
      <c r="J390" s="452"/>
      <c r="K390" s="452"/>
      <c r="L390" s="452"/>
      <c r="M390" s="452"/>
    </row>
    <row r="391" spans="1:13" ht="12.75">
      <c r="A391" s="460"/>
      <c r="B391" s="460"/>
      <c r="C391" s="454"/>
      <c r="D391" s="459"/>
      <c r="E391" s="459"/>
      <c r="F391" s="459"/>
      <c r="G391" s="459"/>
      <c r="H391" s="459"/>
      <c r="I391" s="459"/>
      <c r="J391" s="413"/>
      <c r="K391" s="413"/>
      <c r="L391" s="413"/>
      <c r="M391" s="413"/>
    </row>
    <row r="392" spans="1:13" ht="12.75">
      <c r="A392" s="451"/>
      <c r="B392" s="451"/>
      <c r="C392" s="461"/>
      <c r="D392" s="459"/>
      <c r="E392" s="459"/>
      <c r="F392" s="459"/>
      <c r="G392" s="459"/>
      <c r="H392" s="459"/>
      <c r="I392" s="459"/>
      <c r="J392" s="413"/>
      <c r="K392" s="413"/>
      <c r="L392" s="413"/>
      <c r="M392" s="413"/>
    </row>
    <row r="393" spans="1:13" ht="12.75">
      <c r="A393" s="451"/>
      <c r="B393" s="451"/>
      <c r="C393" s="455"/>
      <c r="D393" s="456"/>
      <c r="E393" s="456"/>
      <c r="F393" s="456"/>
      <c r="G393" s="456"/>
      <c r="H393" s="456"/>
      <c r="I393" s="456"/>
      <c r="J393" s="457"/>
      <c r="K393" s="457"/>
      <c r="L393" s="457"/>
      <c r="M393" s="457"/>
    </row>
    <row r="394" spans="1:13" ht="12.75">
      <c r="A394" s="451"/>
      <c r="B394" s="451"/>
      <c r="C394" s="455"/>
      <c r="D394" s="456"/>
      <c r="E394" s="456"/>
      <c r="F394" s="456"/>
      <c r="G394" s="456"/>
      <c r="H394" s="456"/>
      <c r="I394" s="456"/>
      <c r="J394" s="457"/>
      <c r="K394" s="457"/>
      <c r="L394" s="457"/>
      <c r="M394" s="457"/>
    </row>
    <row r="395" spans="1:13" ht="12.75">
      <c r="A395" s="451"/>
      <c r="B395" s="451"/>
      <c r="C395" s="455"/>
      <c r="D395" s="456"/>
      <c r="E395" s="456"/>
      <c r="F395" s="456"/>
      <c r="G395" s="456"/>
      <c r="H395" s="456"/>
      <c r="I395" s="456"/>
      <c r="J395" s="457"/>
      <c r="K395" s="457"/>
      <c r="L395" s="457"/>
      <c r="M395" s="457"/>
    </row>
    <row r="396" spans="1:13" ht="12.75">
      <c r="A396" s="451"/>
      <c r="B396" s="451"/>
      <c r="C396" s="455"/>
      <c r="D396" s="456"/>
      <c r="E396" s="456"/>
      <c r="F396" s="456"/>
      <c r="G396" s="456"/>
      <c r="H396" s="456"/>
      <c r="I396" s="456"/>
      <c r="J396" s="457"/>
      <c r="K396" s="457"/>
      <c r="L396" s="457"/>
      <c r="M396" s="457"/>
    </row>
    <row r="397" spans="1:13" ht="12.75">
      <c r="A397" s="451"/>
      <c r="B397" s="451"/>
      <c r="C397" s="455"/>
      <c r="D397" s="456"/>
      <c r="E397" s="456"/>
      <c r="F397" s="456"/>
      <c r="G397" s="456"/>
      <c r="H397" s="456"/>
      <c r="I397" s="456"/>
      <c r="J397" s="457"/>
      <c r="K397" s="457"/>
      <c r="L397" s="457"/>
      <c r="M397" s="457"/>
    </row>
    <row r="398" spans="1:13" ht="12.75">
      <c r="A398" s="451"/>
      <c r="B398" s="451"/>
      <c r="C398" s="455"/>
      <c r="D398" s="456"/>
      <c r="E398" s="456"/>
      <c r="F398" s="456"/>
      <c r="G398" s="456"/>
      <c r="H398" s="456"/>
      <c r="I398" s="456"/>
      <c r="J398" s="457"/>
      <c r="K398" s="457"/>
      <c r="L398" s="457"/>
      <c r="M398" s="457"/>
    </row>
    <row r="399" spans="1:13" ht="12.75">
      <c r="A399" s="450"/>
      <c r="B399" s="450"/>
      <c r="C399" s="450"/>
      <c r="D399" s="451"/>
      <c r="E399" s="451"/>
      <c r="F399" s="451"/>
      <c r="G399" s="451"/>
      <c r="H399" s="451"/>
      <c r="I399" s="451"/>
      <c r="J399" s="452"/>
      <c r="K399" s="452"/>
      <c r="L399" s="452"/>
      <c r="M399" s="452"/>
    </row>
    <row r="400" spans="1:13" ht="12.75">
      <c r="A400" s="451"/>
      <c r="B400" s="451"/>
      <c r="C400" s="451"/>
      <c r="D400" s="451"/>
      <c r="E400" s="451"/>
      <c r="F400" s="453"/>
      <c r="G400" s="453"/>
      <c r="H400" s="453"/>
      <c r="I400" s="453"/>
      <c r="J400" s="413"/>
      <c r="K400" s="413"/>
      <c r="L400" s="413"/>
      <c r="M400" s="413"/>
    </row>
    <row r="401" spans="1:13" ht="12.75">
      <c r="A401" s="451"/>
      <c r="B401" s="451"/>
      <c r="C401" s="451"/>
      <c r="D401" s="451"/>
      <c r="E401" s="451"/>
      <c r="F401" s="453"/>
      <c r="G401" s="453"/>
      <c r="H401" s="453"/>
      <c r="I401" s="453"/>
      <c r="J401" s="413"/>
      <c r="K401" s="413"/>
      <c r="L401" s="413"/>
      <c r="M401" s="413"/>
    </row>
    <row r="402" spans="1:13" ht="12.75">
      <c r="A402" s="451"/>
      <c r="B402" s="451"/>
      <c r="C402" s="451"/>
      <c r="D402" s="451"/>
      <c r="E402" s="451"/>
      <c r="F402" s="453"/>
      <c r="G402" s="453"/>
      <c r="H402" s="453"/>
      <c r="I402" s="453"/>
      <c r="J402" s="413"/>
      <c r="K402" s="413"/>
      <c r="L402" s="413"/>
      <c r="M402" s="413"/>
    </row>
    <row r="403" spans="1:13" ht="12.75">
      <c r="A403" s="451"/>
      <c r="B403" s="451"/>
      <c r="C403" s="451"/>
      <c r="D403" s="451"/>
      <c r="E403" s="451"/>
      <c r="F403" s="453"/>
      <c r="G403" s="453"/>
      <c r="H403" s="453"/>
      <c r="I403" s="453"/>
      <c r="J403" s="413"/>
      <c r="K403" s="413"/>
      <c r="L403" s="413"/>
      <c r="M403" s="413"/>
    </row>
    <row r="404" spans="1:13" ht="12.75">
      <c r="A404" s="451"/>
      <c r="B404" s="451"/>
      <c r="C404" s="451"/>
      <c r="D404" s="451"/>
      <c r="E404" s="451"/>
      <c r="F404" s="453"/>
      <c r="G404" s="453"/>
      <c r="H404" s="453"/>
      <c r="I404" s="453"/>
      <c r="J404" s="413"/>
      <c r="K404" s="413"/>
      <c r="L404" s="413"/>
      <c r="M404" s="413"/>
    </row>
    <row r="405" spans="1:13" ht="12.75">
      <c r="A405" s="451"/>
      <c r="B405" s="451"/>
      <c r="C405" s="450"/>
      <c r="D405" s="451"/>
      <c r="E405" s="451"/>
      <c r="F405" s="464"/>
      <c r="G405" s="464"/>
      <c r="H405" s="464"/>
      <c r="I405" s="464"/>
      <c r="J405" s="457"/>
      <c r="K405" s="457"/>
      <c r="L405" s="457"/>
      <c r="M405" s="457"/>
    </row>
    <row r="406" spans="1:13" ht="12.75">
      <c r="A406" s="450"/>
      <c r="B406" s="450"/>
      <c r="C406" s="450"/>
      <c r="D406" s="451"/>
      <c r="E406" s="451"/>
      <c r="F406" s="451"/>
      <c r="G406" s="451"/>
      <c r="H406" s="451"/>
      <c r="I406" s="451"/>
      <c r="J406" s="452"/>
      <c r="K406" s="452"/>
      <c r="L406" s="452"/>
      <c r="M406" s="452"/>
    </row>
    <row r="407" spans="1:13" ht="12.75">
      <c r="A407" s="452"/>
      <c r="C407" s="451"/>
      <c r="D407" s="451"/>
      <c r="E407" s="451"/>
      <c r="F407" s="453"/>
      <c r="G407" s="453"/>
      <c r="H407" s="451"/>
      <c r="I407" s="451"/>
      <c r="J407" s="413"/>
      <c r="K407" s="413"/>
      <c r="L407" s="413"/>
      <c r="M407" s="413"/>
    </row>
    <row r="408" spans="1:13" ht="12.75">
      <c r="A408" s="452"/>
      <c r="C408" s="451"/>
      <c r="D408" s="451"/>
      <c r="E408" s="451"/>
      <c r="F408" s="453"/>
      <c r="G408" s="453"/>
      <c r="H408" s="451"/>
      <c r="I408" s="451"/>
      <c r="J408" s="413"/>
      <c r="K408" s="413"/>
      <c r="L408" s="413"/>
      <c r="M408" s="413"/>
    </row>
    <row r="409" spans="1:13" ht="16.5" customHeight="1">
      <c r="A409" s="452"/>
      <c r="C409" s="451"/>
      <c r="D409" s="451"/>
      <c r="E409" s="451"/>
      <c r="F409" s="453"/>
      <c r="G409" s="453"/>
      <c r="H409" s="451"/>
      <c r="I409" s="451"/>
      <c r="J409" s="413"/>
      <c r="K409" s="413"/>
      <c r="L409" s="413"/>
      <c r="M409" s="413"/>
    </row>
    <row r="410" spans="1:13" ht="12.75">
      <c r="A410" s="451"/>
      <c r="B410" s="451"/>
      <c r="C410" s="451"/>
      <c r="D410" s="451"/>
      <c r="E410" s="451"/>
      <c r="F410" s="453"/>
      <c r="G410" s="453"/>
      <c r="H410" s="451"/>
      <c r="I410" s="451"/>
      <c r="J410" s="413"/>
      <c r="K410" s="413"/>
      <c r="L410" s="413"/>
      <c r="M410" s="413"/>
    </row>
    <row r="411" spans="1:13" ht="12.75">
      <c r="A411" s="463"/>
      <c r="B411" s="463"/>
      <c r="C411" s="451"/>
      <c r="D411" s="451"/>
      <c r="E411" s="451"/>
      <c r="F411" s="453"/>
      <c r="G411" s="453"/>
      <c r="H411" s="451"/>
      <c r="I411" s="451"/>
      <c r="J411" s="413"/>
      <c r="K411" s="413"/>
      <c r="L411" s="413"/>
      <c r="M411" s="413"/>
    </row>
    <row r="412" spans="1:13" ht="12.75">
      <c r="A412" s="451"/>
      <c r="B412" s="451"/>
      <c r="C412" s="451"/>
      <c r="D412" s="451"/>
      <c r="E412" s="451"/>
      <c r="F412" s="453"/>
      <c r="G412" s="453"/>
      <c r="H412" s="451"/>
      <c r="I412" s="451"/>
      <c r="J412" s="413"/>
      <c r="K412" s="413"/>
      <c r="L412" s="413"/>
      <c r="M412" s="413"/>
    </row>
    <row r="413" spans="1:13" ht="12.75">
      <c r="A413" s="451"/>
      <c r="B413" s="451"/>
      <c r="C413" s="451"/>
      <c r="D413" s="451"/>
      <c r="E413" s="451"/>
      <c r="F413" s="453"/>
      <c r="G413" s="453"/>
      <c r="H413" s="451"/>
      <c r="I413" s="451"/>
      <c r="J413" s="413"/>
      <c r="K413" s="413"/>
      <c r="L413" s="413"/>
      <c r="M413" s="413"/>
    </row>
    <row r="414" spans="1:13" ht="12.75">
      <c r="A414" s="451"/>
      <c r="B414" s="451"/>
      <c r="C414" s="451"/>
      <c r="D414" s="451"/>
      <c r="E414" s="451"/>
      <c r="F414" s="453"/>
      <c r="G414" s="453"/>
      <c r="H414" s="451"/>
      <c r="I414" s="451"/>
      <c r="J414" s="413"/>
      <c r="K414" s="413"/>
      <c r="L414" s="413"/>
      <c r="M414" s="413"/>
    </row>
    <row r="415" spans="1:13" ht="12.75">
      <c r="A415" s="451"/>
      <c r="B415" s="451"/>
      <c r="C415" s="451"/>
      <c r="D415" s="451"/>
      <c r="E415" s="451"/>
      <c r="F415" s="453"/>
      <c r="G415" s="453"/>
      <c r="H415" s="451"/>
      <c r="I415" s="451"/>
      <c r="J415" s="413"/>
      <c r="K415" s="413"/>
      <c r="L415" s="413"/>
      <c r="M415" s="413"/>
    </row>
    <row r="416" spans="1:13" ht="12.75">
      <c r="A416" s="451"/>
      <c r="B416" s="451"/>
      <c r="C416" s="451"/>
      <c r="D416" s="451"/>
      <c r="E416" s="451"/>
      <c r="F416" s="453"/>
      <c r="G416" s="453"/>
      <c r="H416" s="451"/>
      <c r="I416" s="451"/>
      <c r="J416" s="413"/>
      <c r="K416" s="413"/>
      <c r="L416" s="413"/>
      <c r="M416" s="413"/>
    </row>
    <row r="417" spans="1:13" ht="12.75">
      <c r="A417" s="451"/>
      <c r="B417" s="451"/>
      <c r="C417" s="451"/>
      <c r="D417" s="451"/>
      <c r="E417" s="451"/>
      <c r="F417" s="453"/>
      <c r="G417" s="453"/>
      <c r="H417" s="451"/>
      <c r="I417" s="451"/>
      <c r="J417" s="413"/>
      <c r="K417" s="413"/>
      <c r="L417" s="413"/>
      <c r="M417" s="413"/>
    </row>
    <row r="418" spans="1:13" ht="12.75">
      <c r="A418" s="451"/>
      <c r="B418" s="451"/>
      <c r="C418" s="451"/>
      <c r="D418" s="451"/>
      <c r="E418" s="451"/>
      <c r="F418" s="453"/>
      <c r="G418" s="453"/>
      <c r="H418" s="451"/>
      <c r="I418" s="451"/>
      <c r="J418" s="413"/>
      <c r="K418" s="413"/>
      <c r="L418" s="413"/>
      <c r="M418" s="413"/>
    </row>
    <row r="419" spans="1:13" ht="12.75">
      <c r="A419" s="451"/>
      <c r="B419" s="451"/>
      <c r="C419" s="451"/>
      <c r="D419" s="451"/>
      <c r="E419" s="451"/>
      <c r="F419" s="453"/>
      <c r="G419" s="453"/>
      <c r="H419" s="451"/>
      <c r="I419" s="451"/>
      <c r="J419" s="413"/>
      <c r="K419" s="413"/>
      <c r="L419" s="413"/>
      <c r="M419" s="413"/>
    </row>
    <row r="420" spans="1:13" ht="12.75">
      <c r="A420" s="451"/>
      <c r="B420" s="451"/>
      <c r="C420" s="450"/>
      <c r="D420" s="451"/>
      <c r="E420" s="451"/>
      <c r="F420" s="464"/>
      <c r="G420" s="464"/>
      <c r="H420" s="451"/>
      <c r="I420" s="451"/>
      <c r="J420" s="457"/>
      <c r="K420" s="457"/>
      <c r="L420" s="457"/>
      <c r="M420" s="457"/>
    </row>
    <row r="421" spans="1:13" ht="12.75">
      <c r="A421" s="450"/>
      <c r="B421" s="450"/>
      <c r="C421" s="450"/>
      <c r="D421" s="451"/>
      <c r="E421" s="451"/>
      <c r="F421" s="451"/>
      <c r="G421" s="451"/>
      <c r="H421" s="451"/>
      <c r="I421" s="451"/>
      <c r="J421" s="452"/>
      <c r="K421" s="452"/>
      <c r="L421" s="452"/>
      <c r="M421" s="452"/>
    </row>
    <row r="422" spans="1:13" ht="12.75">
      <c r="A422" s="451"/>
      <c r="B422" s="451"/>
      <c r="C422" s="451"/>
      <c r="D422" s="451"/>
      <c r="E422" s="451"/>
      <c r="F422" s="453"/>
      <c r="G422" s="453"/>
      <c r="H422" s="451"/>
      <c r="I422" s="451"/>
      <c r="J422" s="413"/>
      <c r="K422" s="413"/>
      <c r="L422" s="413"/>
      <c r="M422" s="413"/>
    </row>
    <row r="423" spans="1:13" ht="12.75">
      <c r="A423" s="451"/>
      <c r="B423" s="451"/>
      <c r="C423" s="451"/>
      <c r="D423" s="451"/>
      <c r="E423" s="451"/>
      <c r="F423" s="453"/>
      <c r="G423" s="453"/>
      <c r="H423" s="451"/>
      <c r="I423" s="451"/>
      <c r="J423" s="413"/>
      <c r="K423" s="413"/>
      <c r="L423" s="413"/>
      <c r="M423" s="413"/>
    </row>
    <row r="424" spans="1:13" ht="12.75">
      <c r="A424" s="451"/>
      <c r="B424" s="451"/>
      <c r="C424" s="451"/>
      <c r="D424" s="451"/>
      <c r="E424" s="451"/>
      <c r="F424" s="453"/>
      <c r="G424" s="453"/>
      <c r="H424" s="451"/>
      <c r="I424" s="451"/>
      <c r="J424" s="413"/>
      <c r="K424" s="413"/>
      <c r="L424" s="413"/>
      <c r="M424" s="413"/>
    </row>
    <row r="425" spans="1:13" ht="12.75">
      <c r="A425" s="451"/>
      <c r="B425" s="451"/>
      <c r="C425" s="451"/>
      <c r="D425" s="451"/>
      <c r="E425" s="451"/>
      <c r="F425" s="453"/>
      <c r="G425" s="453"/>
      <c r="H425" s="451"/>
      <c r="I425" s="451"/>
      <c r="J425" s="413"/>
      <c r="K425" s="413"/>
      <c r="L425" s="413"/>
      <c r="M425" s="413"/>
    </row>
    <row r="426" spans="1:13" ht="12.75">
      <c r="A426" s="451"/>
      <c r="B426" s="451"/>
      <c r="C426" s="451"/>
      <c r="D426" s="451"/>
      <c r="E426" s="451"/>
      <c r="F426" s="453"/>
      <c r="G426" s="453"/>
      <c r="H426" s="451"/>
      <c r="I426" s="451"/>
      <c r="J426" s="413"/>
      <c r="K426" s="413"/>
      <c r="L426" s="413"/>
      <c r="M426" s="413"/>
    </row>
    <row r="427" spans="1:13" ht="12.75">
      <c r="A427" s="451"/>
      <c r="B427" s="451"/>
      <c r="C427" s="451"/>
      <c r="D427" s="451"/>
      <c r="E427" s="451"/>
      <c r="F427" s="453"/>
      <c r="G427" s="453"/>
      <c r="H427" s="451"/>
      <c r="I427" s="451"/>
      <c r="J427" s="413"/>
      <c r="K427" s="413"/>
      <c r="L427" s="413"/>
      <c r="M427" s="413"/>
    </row>
    <row r="428" spans="1:13" ht="12.75">
      <c r="A428" s="451"/>
      <c r="B428" s="451"/>
      <c r="C428" s="451"/>
      <c r="D428" s="451"/>
      <c r="E428" s="451"/>
      <c r="F428" s="453"/>
      <c r="G428" s="453"/>
      <c r="H428" s="451"/>
      <c r="I428" s="451"/>
      <c r="J428" s="413"/>
      <c r="K428" s="413"/>
      <c r="L428" s="413"/>
      <c r="M428" s="413"/>
    </row>
    <row r="429" spans="1:13" ht="12.75">
      <c r="A429" s="451"/>
      <c r="B429" s="451"/>
      <c r="C429" s="451"/>
      <c r="D429" s="451"/>
      <c r="E429" s="451"/>
      <c r="F429" s="453"/>
      <c r="G429" s="453"/>
      <c r="H429" s="451"/>
      <c r="I429" s="451"/>
      <c r="J429" s="413"/>
      <c r="K429" s="413"/>
      <c r="L429" s="413"/>
      <c r="M429" s="413"/>
    </row>
    <row r="430" spans="1:13" ht="12.75">
      <c r="A430" s="451"/>
      <c r="B430" s="451"/>
      <c r="C430" s="450"/>
      <c r="D430" s="451"/>
      <c r="E430" s="451"/>
      <c r="F430" s="464"/>
      <c r="G430" s="464"/>
      <c r="H430" s="451"/>
      <c r="I430" s="451"/>
      <c r="J430" s="457"/>
      <c r="K430" s="457"/>
      <c r="L430" s="457"/>
      <c r="M430" s="457"/>
    </row>
    <row r="431" spans="1:13" ht="12.75">
      <c r="A431" s="451"/>
      <c r="B431" s="451"/>
      <c r="C431" s="450"/>
      <c r="D431" s="451"/>
      <c r="E431" s="451"/>
      <c r="F431" s="464"/>
      <c r="G431" s="464"/>
      <c r="H431" s="451"/>
      <c r="I431" s="451"/>
      <c r="J431" s="457"/>
      <c r="K431" s="457"/>
      <c r="L431" s="457"/>
      <c r="M431" s="457"/>
    </row>
    <row r="432" spans="1:13" ht="12.75">
      <c r="A432" s="451"/>
      <c r="B432" s="451"/>
      <c r="C432" s="450"/>
      <c r="D432" s="451"/>
      <c r="E432" s="451"/>
      <c r="F432" s="464"/>
      <c r="G432" s="464"/>
      <c r="H432" s="451"/>
      <c r="I432" s="451"/>
      <c r="J432" s="457"/>
      <c r="K432" s="457"/>
      <c r="L432" s="457"/>
      <c r="M432" s="457"/>
    </row>
    <row r="433" spans="1:13" ht="12.75">
      <c r="A433" s="451"/>
      <c r="B433" s="451"/>
      <c r="C433" s="450"/>
      <c r="D433" s="451"/>
      <c r="E433" s="451"/>
      <c r="F433" s="464"/>
      <c r="G433" s="464"/>
      <c r="H433" s="451"/>
      <c r="I433" s="451"/>
      <c r="J433" s="457"/>
      <c r="K433" s="457"/>
      <c r="L433" s="457"/>
      <c r="M433" s="457"/>
    </row>
    <row r="434" spans="1:13" ht="12.75">
      <c r="A434" s="450"/>
      <c r="B434" s="450"/>
      <c r="C434" s="450"/>
      <c r="D434" s="451"/>
      <c r="E434" s="451"/>
      <c r="F434" s="451"/>
      <c r="G434" s="451"/>
      <c r="H434" s="451"/>
      <c r="I434" s="451"/>
      <c r="J434" s="452"/>
      <c r="K434" s="452"/>
      <c r="L434" s="452"/>
      <c r="M434" s="452"/>
    </row>
    <row r="435" spans="1:13" ht="12.75">
      <c r="A435" s="451"/>
      <c r="B435" s="451"/>
      <c r="C435" s="451"/>
      <c r="D435" s="451"/>
      <c r="E435" s="451"/>
      <c r="F435" s="453"/>
      <c r="G435" s="453"/>
      <c r="H435" s="451"/>
      <c r="I435" s="451"/>
      <c r="J435" s="413"/>
      <c r="K435" s="413"/>
      <c r="L435" s="413"/>
      <c r="M435" s="413"/>
    </row>
    <row r="436" spans="1:13" ht="12.75">
      <c r="A436" s="451"/>
      <c r="B436" s="451"/>
      <c r="C436" s="451"/>
      <c r="D436" s="451"/>
      <c r="E436" s="451"/>
      <c r="F436" s="453"/>
      <c r="G436" s="453"/>
      <c r="H436" s="451"/>
      <c r="I436" s="451"/>
      <c r="J436" s="413"/>
      <c r="K436" s="413"/>
      <c r="L436" s="413"/>
      <c r="M436" s="413"/>
    </row>
    <row r="437" spans="1:13" ht="12.75">
      <c r="A437" s="451"/>
      <c r="B437" s="451"/>
      <c r="C437" s="451"/>
      <c r="D437" s="451"/>
      <c r="E437" s="451"/>
      <c r="F437" s="453"/>
      <c r="G437" s="453"/>
      <c r="H437" s="451"/>
      <c r="I437" s="451"/>
      <c r="J437" s="413"/>
      <c r="K437" s="413"/>
      <c r="L437" s="413"/>
      <c r="M437" s="413"/>
    </row>
    <row r="438" spans="1:13" ht="12.75">
      <c r="A438" s="451"/>
      <c r="B438" s="451"/>
      <c r="C438" s="450"/>
      <c r="D438" s="451"/>
      <c r="E438" s="451"/>
      <c r="F438" s="464"/>
      <c r="G438" s="464"/>
      <c r="H438" s="451"/>
      <c r="I438" s="451"/>
      <c r="J438" s="457"/>
      <c r="K438" s="457"/>
      <c r="L438" s="457"/>
      <c r="M438" s="457"/>
    </row>
    <row r="439" spans="1:13" ht="12.75">
      <c r="A439" s="450"/>
      <c r="B439" s="450"/>
      <c r="C439" s="450"/>
      <c r="D439" s="451"/>
      <c r="E439" s="451"/>
      <c r="F439" s="451"/>
      <c r="G439" s="451"/>
      <c r="H439" s="451"/>
      <c r="I439" s="451"/>
      <c r="J439" s="452"/>
      <c r="K439" s="452"/>
      <c r="L439" s="452"/>
      <c r="M439" s="452"/>
    </row>
    <row r="440" spans="1:13" ht="12.75">
      <c r="A440" s="451"/>
      <c r="B440" s="451"/>
      <c r="C440" s="451"/>
      <c r="D440" s="453"/>
      <c r="E440" s="453"/>
      <c r="F440" s="453"/>
      <c r="G440" s="453"/>
      <c r="H440" s="451"/>
      <c r="I440" s="451"/>
      <c r="J440" s="413"/>
      <c r="K440" s="413"/>
      <c r="L440" s="413"/>
      <c r="M440" s="413"/>
    </row>
    <row r="441" spans="1:13" ht="12.75">
      <c r="A441" s="451"/>
      <c r="B441" s="451"/>
      <c r="C441" s="451"/>
      <c r="D441" s="453"/>
      <c r="E441" s="453"/>
      <c r="F441" s="453"/>
      <c r="G441" s="453"/>
      <c r="H441" s="451"/>
      <c r="I441" s="451"/>
      <c r="J441" s="413"/>
      <c r="K441" s="413"/>
      <c r="L441" s="413"/>
      <c r="M441" s="413"/>
    </row>
    <row r="442" spans="1:13" ht="12.75">
      <c r="A442" s="451"/>
      <c r="B442" s="451"/>
      <c r="C442" s="451"/>
      <c r="D442" s="453"/>
      <c r="E442" s="453"/>
      <c r="F442" s="453"/>
      <c r="G442" s="453"/>
      <c r="H442" s="451"/>
      <c r="I442" s="451"/>
      <c r="J442" s="413"/>
      <c r="K442" s="413"/>
      <c r="L442" s="413"/>
      <c r="M442" s="413"/>
    </row>
    <row r="443" spans="1:13" ht="12.75">
      <c r="A443" s="451"/>
      <c r="B443" s="451"/>
      <c r="C443" s="451"/>
      <c r="D443" s="453"/>
      <c r="E443" s="453"/>
      <c r="F443" s="453"/>
      <c r="G443" s="453"/>
      <c r="H443" s="451"/>
      <c r="I443" s="451"/>
      <c r="J443" s="413"/>
      <c r="K443" s="413"/>
      <c r="L443" s="413"/>
      <c r="M443" s="413"/>
    </row>
    <row r="444" spans="1:13" ht="12.75">
      <c r="A444" s="451"/>
      <c r="B444" s="451"/>
      <c r="C444" s="450"/>
      <c r="D444" s="464"/>
      <c r="E444" s="464"/>
      <c r="F444" s="464"/>
      <c r="G444" s="464"/>
      <c r="H444" s="451"/>
      <c r="I444" s="451"/>
      <c r="J444" s="457"/>
      <c r="K444" s="457"/>
      <c r="L444" s="457"/>
      <c r="M444" s="457"/>
    </row>
    <row r="445" spans="1:13" ht="12.75">
      <c r="A445" s="450"/>
      <c r="B445" s="450"/>
      <c r="C445" s="450"/>
      <c r="D445" s="451"/>
      <c r="E445" s="451"/>
      <c r="F445" s="451"/>
      <c r="G445" s="451"/>
      <c r="H445" s="451"/>
      <c r="I445" s="451"/>
      <c r="J445" s="452"/>
      <c r="K445" s="452"/>
      <c r="L445" s="452"/>
      <c r="M445" s="452"/>
    </row>
    <row r="446" spans="1:13" ht="12.75">
      <c r="A446" s="451"/>
      <c r="B446" s="451"/>
      <c r="C446" s="451"/>
      <c r="D446" s="451"/>
      <c r="E446" s="451"/>
      <c r="F446" s="451"/>
      <c r="G446" s="451"/>
      <c r="H446" s="451"/>
      <c r="I446" s="451"/>
      <c r="J446" s="413"/>
      <c r="K446" s="413"/>
      <c r="L446" s="413"/>
      <c r="M446" s="413"/>
    </row>
    <row r="447" spans="1:13" ht="12.75">
      <c r="A447" s="451"/>
      <c r="B447" s="451"/>
      <c r="C447" s="451"/>
      <c r="D447" s="451"/>
      <c r="E447" s="451"/>
      <c r="F447" s="451"/>
      <c r="G447" s="451"/>
      <c r="H447" s="451"/>
      <c r="I447" s="451"/>
      <c r="J447" s="413"/>
      <c r="K447" s="413"/>
      <c r="L447" s="413"/>
      <c r="M447" s="413"/>
    </row>
    <row r="448" spans="1:13" ht="12.75">
      <c r="A448" s="451"/>
      <c r="B448" s="451"/>
      <c r="C448" s="451"/>
      <c r="D448" s="451"/>
      <c r="E448" s="451"/>
      <c r="F448" s="451"/>
      <c r="G448" s="451"/>
      <c r="H448" s="451"/>
      <c r="I448" s="451"/>
      <c r="J448" s="413"/>
      <c r="K448" s="413"/>
      <c r="L448" s="413"/>
      <c r="M448" s="413"/>
    </row>
    <row r="449" spans="1:13" ht="12.75">
      <c r="A449" s="450"/>
      <c r="B449" s="450"/>
      <c r="C449" s="451"/>
      <c r="D449" s="451"/>
      <c r="E449" s="451"/>
      <c r="F449" s="451"/>
      <c r="G449" s="451"/>
      <c r="H449" s="451"/>
      <c r="I449" s="451"/>
      <c r="J449" s="413"/>
      <c r="K449" s="413"/>
      <c r="L449" s="413"/>
      <c r="M449" s="413"/>
    </row>
    <row r="450" spans="1:13" ht="12.75">
      <c r="A450" s="451"/>
      <c r="B450" s="451"/>
      <c r="C450" s="451"/>
      <c r="D450" s="451"/>
      <c r="E450" s="451"/>
      <c r="F450" s="451"/>
      <c r="G450" s="451"/>
      <c r="H450" s="451"/>
      <c r="I450" s="451"/>
      <c r="J450" s="413"/>
      <c r="K450" s="413"/>
      <c r="L450" s="413"/>
      <c r="M450" s="413"/>
    </row>
    <row r="451" spans="1:13" ht="12.75">
      <c r="A451" s="451"/>
      <c r="B451" s="451"/>
      <c r="C451" s="451"/>
      <c r="D451" s="451"/>
      <c r="E451" s="451"/>
      <c r="F451" s="451"/>
      <c r="G451" s="451"/>
      <c r="H451" s="451"/>
      <c r="I451" s="451"/>
      <c r="J451" s="413"/>
      <c r="K451" s="413"/>
      <c r="L451" s="413"/>
      <c r="M451" s="413"/>
    </row>
    <row r="452" spans="1:13" ht="12.75">
      <c r="A452" s="451"/>
      <c r="B452" s="451"/>
      <c r="C452" s="451"/>
      <c r="D452" s="451"/>
      <c r="E452" s="451"/>
      <c r="F452" s="451"/>
      <c r="G452" s="451"/>
      <c r="H452" s="451"/>
      <c r="I452" s="451"/>
      <c r="J452" s="413"/>
      <c r="K452" s="413"/>
      <c r="L452" s="413"/>
      <c r="M452" s="413"/>
    </row>
    <row r="453" spans="1:13" ht="12.75">
      <c r="A453" s="451"/>
      <c r="B453" s="451"/>
      <c r="C453" s="451"/>
      <c r="D453" s="451"/>
      <c r="E453" s="451"/>
      <c r="F453" s="451"/>
      <c r="G453" s="451"/>
      <c r="H453" s="451"/>
      <c r="I453" s="451"/>
      <c r="J453" s="413"/>
      <c r="K453" s="413"/>
      <c r="L453" s="413"/>
      <c r="M453" s="413"/>
    </row>
    <row r="454" spans="1:13" ht="12.75">
      <c r="A454" s="451"/>
      <c r="B454" s="451"/>
      <c r="C454" s="450"/>
      <c r="D454" s="451"/>
      <c r="E454" s="451"/>
      <c r="F454" s="451"/>
      <c r="G454" s="451"/>
      <c r="H454" s="451"/>
      <c r="I454" s="451"/>
      <c r="J454" s="457"/>
      <c r="K454" s="457"/>
      <c r="L454" s="457"/>
      <c r="M454" s="457"/>
    </row>
    <row r="455" spans="1:13" ht="12.75">
      <c r="A455" s="450"/>
      <c r="B455" s="450"/>
      <c r="C455" s="450"/>
      <c r="D455" s="451"/>
      <c r="E455" s="451"/>
      <c r="F455" s="451"/>
      <c r="G455" s="451"/>
      <c r="H455" s="451"/>
      <c r="I455" s="451"/>
      <c r="J455" s="452"/>
      <c r="K455" s="452"/>
      <c r="L455" s="452"/>
      <c r="M455" s="452"/>
    </row>
    <row r="456" spans="1:13" ht="12.75">
      <c r="A456" s="451"/>
      <c r="B456" s="451"/>
      <c r="C456" s="451"/>
      <c r="D456" s="453"/>
      <c r="E456" s="453"/>
      <c r="F456" s="451"/>
      <c r="G456" s="451"/>
      <c r="H456" s="451"/>
      <c r="I456" s="451"/>
      <c r="J456" s="413"/>
      <c r="K456" s="413"/>
      <c r="L456" s="413"/>
      <c r="M456" s="413"/>
    </row>
    <row r="457" spans="1:13" ht="12.75">
      <c r="A457" s="451"/>
      <c r="B457" s="451"/>
      <c r="C457" s="451"/>
      <c r="D457" s="453"/>
      <c r="E457" s="453"/>
      <c r="F457" s="451"/>
      <c r="G457" s="451"/>
      <c r="H457" s="451"/>
      <c r="I457" s="451"/>
      <c r="J457" s="413"/>
      <c r="K457" s="413"/>
      <c r="L457" s="413"/>
      <c r="M457" s="413"/>
    </row>
    <row r="458" spans="1:13" ht="12.75">
      <c r="A458" s="451"/>
      <c r="B458" s="451"/>
      <c r="C458" s="450"/>
      <c r="D458" s="464"/>
      <c r="E458" s="464"/>
      <c r="F458" s="451"/>
      <c r="G458" s="451"/>
      <c r="H458" s="451"/>
      <c r="I458" s="451"/>
      <c r="J458" s="457"/>
      <c r="K458" s="457"/>
      <c r="L458" s="457"/>
      <c r="M458" s="457"/>
    </row>
    <row r="459" spans="1:13" ht="12.75">
      <c r="A459" s="450"/>
      <c r="B459" s="450"/>
      <c r="C459" s="450"/>
      <c r="D459" s="451"/>
      <c r="E459" s="451"/>
      <c r="F459" s="451"/>
      <c r="G459" s="451"/>
      <c r="H459" s="451"/>
      <c r="I459" s="465"/>
      <c r="J459" s="452"/>
      <c r="K459" s="452"/>
      <c r="L459" s="452"/>
      <c r="M459" s="452"/>
    </row>
    <row r="460" spans="1:13" ht="12.75">
      <c r="A460" s="460"/>
      <c r="B460" s="460"/>
      <c r="C460" s="451"/>
      <c r="D460" s="465"/>
      <c r="E460" s="465"/>
      <c r="F460" s="465"/>
      <c r="G460" s="465"/>
      <c r="H460" s="465"/>
      <c r="I460" s="465"/>
      <c r="J460" s="452"/>
      <c r="K460" s="452"/>
      <c r="L460" s="452"/>
      <c r="M460" s="452"/>
    </row>
    <row r="461" spans="1:13" ht="12.75">
      <c r="A461" s="451"/>
      <c r="B461" s="451"/>
      <c r="C461" s="451"/>
      <c r="D461" s="465"/>
      <c r="E461" s="465"/>
      <c r="F461" s="465"/>
      <c r="G461" s="465"/>
      <c r="H461" s="465"/>
      <c r="I461" s="465"/>
      <c r="J461" s="452"/>
      <c r="K461" s="452"/>
      <c r="L461" s="452"/>
      <c r="M461" s="452"/>
    </row>
    <row r="462" spans="1:13" ht="12.75">
      <c r="A462" s="450"/>
      <c r="B462" s="450"/>
      <c r="C462" s="450"/>
      <c r="D462" s="465"/>
      <c r="E462" s="465"/>
      <c r="F462" s="465"/>
      <c r="G462" s="465"/>
      <c r="H462" s="465"/>
      <c r="I462" s="465"/>
      <c r="J462" s="452"/>
      <c r="K462" s="452"/>
      <c r="L462" s="452"/>
      <c r="M462" s="452"/>
    </row>
    <row r="463" spans="1:13" ht="12.75">
      <c r="A463" s="450"/>
      <c r="B463" s="450"/>
      <c r="C463" s="450"/>
      <c r="D463" s="451"/>
      <c r="E463" s="451"/>
      <c r="F463" s="451"/>
      <c r="G463" s="451"/>
      <c r="H463" s="451"/>
      <c r="I463" s="451"/>
      <c r="J463" s="452"/>
      <c r="K463" s="452"/>
      <c r="L463" s="452"/>
      <c r="M463" s="452"/>
    </row>
    <row r="464" spans="1:13" ht="12.75">
      <c r="A464" s="451"/>
      <c r="B464" s="451"/>
      <c r="C464" s="451"/>
      <c r="D464" s="453"/>
      <c r="E464" s="453"/>
      <c r="F464" s="451"/>
      <c r="G464" s="451"/>
      <c r="H464" s="451"/>
      <c r="I464" s="451"/>
      <c r="J464" s="413"/>
      <c r="K464" s="413"/>
      <c r="L464" s="413"/>
      <c r="M464" s="413"/>
    </row>
    <row r="465" spans="1:13" ht="12.75">
      <c r="A465" s="451"/>
      <c r="B465" s="451"/>
      <c r="C465" s="452"/>
      <c r="D465" s="453"/>
      <c r="E465" s="453"/>
      <c r="F465" s="451"/>
      <c r="G465" s="451"/>
      <c r="H465" s="451"/>
      <c r="I465" s="451"/>
      <c r="J465" s="413"/>
      <c r="K465" s="413"/>
      <c r="L465" s="413"/>
      <c r="M465" s="413"/>
    </row>
    <row r="466" spans="1:13" ht="12.75">
      <c r="A466" s="451"/>
      <c r="B466" s="451"/>
      <c r="C466" s="466"/>
      <c r="D466" s="464"/>
      <c r="E466" s="464"/>
      <c r="F466" s="451"/>
      <c r="G466" s="451"/>
      <c r="H466" s="451"/>
      <c r="I466" s="451"/>
      <c r="J466" s="457"/>
      <c r="K466" s="457"/>
      <c r="L466" s="457"/>
      <c r="M466" s="457"/>
    </row>
    <row r="467" spans="1:13" ht="12.75">
      <c r="A467" s="451"/>
      <c r="B467" s="451"/>
      <c r="C467" s="466"/>
      <c r="D467" s="464"/>
      <c r="E467" s="464"/>
      <c r="F467" s="451"/>
      <c r="G467" s="451"/>
      <c r="H467" s="451"/>
      <c r="I467" s="451"/>
      <c r="J467" s="457"/>
      <c r="K467" s="457"/>
      <c r="L467" s="457"/>
      <c r="M467" s="457"/>
    </row>
    <row r="468" spans="1:13" ht="12.75">
      <c r="A468" s="451"/>
      <c r="B468" s="451"/>
      <c r="C468" s="466"/>
      <c r="D468" s="464"/>
      <c r="E468" s="464"/>
      <c r="F468" s="451"/>
      <c r="G468" s="451"/>
      <c r="H468" s="451"/>
      <c r="I468" s="451"/>
      <c r="J468" s="457"/>
      <c r="K468" s="457"/>
      <c r="L468" s="457"/>
      <c r="M468" s="457"/>
    </row>
    <row r="469" spans="1:13" ht="12.75">
      <c r="A469" s="451"/>
      <c r="B469" s="451"/>
      <c r="C469" s="466"/>
      <c r="D469" s="464"/>
      <c r="E469" s="464"/>
      <c r="F469" s="451"/>
      <c r="G469" s="451"/>
      <c r="H469" s="451"/>
      <c r="I469" s="451"/>
      <c r="J469" s="457"/>
      <c r="K469" s="457"/>
      <c r="L469" s="457"/>
      <c r="M469" s="457"/>
    </row>
    <row r="470" spans="1:13" ht="12.75">
      <c r="A470" s="450"/>
      <c r="B470" s="450"/>
      <c r="C470" s="450"/>
      <c r="D470" s="451"/>
      <c r="E470" s="451"/>
      <c r="F470" s="451"/>
      <c r="G470" s="451"/>
      <c r="H470" s="451"/>
      <c r="I470" s="451"/>
      <c r="J470" s="452"/>
      <c r="K470" s="452"/>
      <c r="L470" s="452"/>
      <c r="M470" s="452"/>
    </row>
    <row r="471" spans="1:13" ht="12.75">
      <c r="A471" s="451"/>
      <c r="B471" s="451"/>
      <c r="C471" s="451"/>
      <c r="D471" s="453"/>
      <c r="E471" s="453"/>
      <c r="F471" s="453"/>
      <c r="G471" s="453"/>
      <c r="H471" s="451"/>
      <c r="I471" s="451"/>
      <c r="J471" s="413"/>
      <c r="K471" s="413"/>
      <c r="L471" s="413"/>
      <c r="M471" s="413"/>
    </row>
    <row r="472" spans="1:13" ht="12.75">
      <c r="A472" s="451"/>
      <c r="B472" s="451"/>
      <c r="C472" s="451"/>
      <c r="D472" s="453"/>
      <c r="E472" s="453"/>
      <c r="F472" s="453"/>
      <c r="G472" s="453"/>
      <c r="H472" s="451"/>
      <c r="I472" s="451"/>
      <c r="J472" s="413"/>
      <c r="K472" s="413"/>
      <c r="L472" s="413"/>
      <c r="M472" s="413"/>
    </row>
    <row r="473" spans="1:13" ht="12.75">
      <c r="A473" s="451"/>
      <c r="B473" s="451"/>
      <c r="C473" s="451"/>
      <c r="D473" s="453"/>
      <c r="E473" s="453"/>
      <c r="F473" s="453"/>
      <c r="G473" s="453"/>
      <c r="H473" s="451"/>
      <c r="I473" s="451"/>
      <c r="J473" s="413"/>
      <c r="K473" s="413"/>
      <c r="L473" s="413"/>
      <c r="M473" s="413"/>
    </row>
    <row r="474" spans="1:13" ht="12.75">
      <c r="A474" s="452"/>
      <c r="C474" s="451"/>
      <c r="D474" s="453"/>
      <c r="E474" s="413"/>
      <c r="F474" s="413"/>
      <c r="G474" s="413"/>
      <c r="H474" s="452"/>
      <c r="I474" s="452"/>
      <c r="J474" s="413"/>
      <c r="K474" s="413"/>
      <c r="L474" s="413"/>
      <c r="M474" s="413"/>
    </row>
    <row r="475" spans="1:13" ht="12.75">
      <c r="A475" s="452"/>
      <c r="C475" s="452"/>
      <c r="D475" s="413"/>
      <c r="E475" s="413"/>
      <c r="F475" s="413"/>
      <c r="G475" s="413"/>
      <c r="H475" s="452"/>
      <c r="I475" s="452"/>
      <c r="J475" s="413"/>
      <c r="K475" s="413"/>
      <c r="L475" s="413"/>
      <c r="M475" s="413"/>
    </row>
    <row r="476" spans="1:13" ht="12.75">
      <c r="A476" s="452"/>
      <c r="C476" s="466"/>
      <c r="D476" s="457"/>
      <c r="E476" s="457"/>
      <c r="F476" s="457"/>
      <c r="G476" s="457"/>
      <c r="H476" s="452"/>
      <c r="I476" s="452"/>
      <c r="J476" s="457"/>
      <c r="K476" s="457"/>
      <c r="L476" s="457"/>
      <c r="M476" s="457"/>
    </row>
    <row r="477" spans="1:13" ht="12.75">
      <c r="A477" s="452"/>
      <c r="C477" s="466"/>
      <c r="D477" s="452"/>
      <c r="E477" s="452"/>
      <c r="F477" s="452"/>
      <c r="G477" s="452"/>
      <c r="H477" s="452"/>
      <c r="I477" s="452"/>
      <c r="J477" s="466"/>
      <c r="K477" s="466"/>
      <c r="L477" s="466"/>
      <c r="M477" s="466"/>
    </row>
    <row r="478" spans="1:13" ht="12.75">
      <c r="A478" s="452"/>
      <c r="C478" s="452"/>
      <c r="D478" s="452"/>
      <c r="E478" s="452"/>
      <c r="F478" s="452"/>
      <c r="G478" s="452"/>
      <c r="H478" s="452"/>
      <c r="I478" s="452"/>
      <c r="J478" s="452"/>
      <c r="K478" s="452"/>
      <c r="L478" s="452"/>
      <c r="M478" s="452"/>
    </row>
    <row r="479" spans="1:13" ht="25.5" customHeight="1">
      <c r="A479" s="452"/>
      <c r="C479" s="452"/>
      <c r="D479" s="452"/>
      <c r="E479" s="950"/>
      <c r="F479" s="950"/>
      <c r="G479" s="452"/>
      <c r="H479" s="452"/>
      <c r="I479" s="773"/>
      <c r="J479" s="773"/>
      <c r="K479" s="452"/>
      <c r="L479" s="452"/>
      <c r="M479" s="452"/>
    </row>
    <row r="480" spans="1:13" ht="12.75">
      <c r="A480" s="452"/>
      <c r="C480" s="452"/>
      <c r="D480" s="452"/>
      <c r="E480" s="452"/>
      <c r="F480" s="452"/>
      <c r="G480" s="452"/>
      <c r="H480" s="452"/>
      <c r="I480" s="452"/>
      <c r="J480" s="452"/>
      <c r="K480" s="452"/>
      <c r="L480" s="452"/>
      <c r="M480" s="452"/>
    </row>
    <row r="481" spans="1:13" ht="12.75">
      <c r="A481" s="452"/>
      <c r="C481" s="452"/>
      <c r="D481" s="452"/>
      <c r="E481" s="452"/>
      <c r="F481" s="452"/>
      <c r="G481" s="452"/>
      <c r="H481" s="452"/>
      <c r="I481" s="452"/>
      <c r="J481" s="452"/>
      <c r="K481" s="452"/>
      <c r="L481" s="452"/>
      <c r="M481" s="452"/>
    </row>
    <row r="482" spans="1:13" ht="12.75">
      <c r="A482" s="452"/>
      <c r="C482" s="452"/>
      <c r="D482" s="452"/>
      <c r="E482" s="452"/>
      <c r="F482" s="452"/>
      <c r="G482" s="452"/>
      <c r="H482" s="452"/>
      <c r="I482" s="452"/>
      <c r="J482" s="452"/>
      <c r="K482" s="452"/>
      <c r="L482" s="452"/>
      <c r="M482" s="452"/>
    </row>
    <row r="483" spans="1:13" ht="12.75">
      <c r="A483" s="452"/>
      <c r="C483" s="452"/>
      <c r="D483" s="452"/>
      <c r="E483" s="452"/>
      <c r="F483" s="452"/>
      <c r="G483" s="452"/>
      <c r="H483" s="452"/>
      <c r="I483" s="452"/>
      <c r="J483" s="452"/>
      <c r="K483" s="452"/>
      <c r="L483" s="452"/>
      <c r="M483" s="452"/>
    </row>
    <row r="484" spans="1:13" ht="12.75">
      <c r="A484" s="452"/>
      <c r="C484" s="452"/>
      <c r="D484" s="452"/>
      <c r="E484" s="452"/>
      <c r="F484" s="452"/>
      <c r="G484" s="452"/>
      <c r="H484" s="452"/>
      <c r="I484" s="452"/>
      <c r="J484" s="452"/>
      <c r="K484" s="452"/>
      <c r="L484" s="452"/>
      <c r="M484" s="452"/>
    </row>
    <row r="485" spans="1:13" ht="12.75">
      <c r="A485" s="452"/>
      <c r="C485" s="452"/>
      <c r="D485" s="452"/>
      <c r="E485" s="452"/>
      <c r="F485" s="452"/>
      <c r="G485" s="452"/>
      <c r="H485" s="452"/>
      <c r="I485" s="452"/>
      <c r="J485" s="452"/>
      <c r="K485" s="452"/>
      <c r="L485" s="452"/>
      <c r="M485" s="452"/>
    </row>
    <row r="486" spans="1:13" ht="12.75">
      <c r="A486" s="452"/>
      <c r="C486" s="452"/>
      <c r="D486" s="452"/>
      <c r="E486" s="452"/>
      <c r="F486" s="452"/>
      <c r="G486" s="452"/>
      <c r="H486" s="452"/>
      <c r="I486" s="452"/>
      <c r="J486" s="452"/>
      <c r="K486" s="452"/>
      <c r="L486" s="452"/>
      <c r="M486" s="452"/>
    </row>
    <row r="487" ht="12.75">
      <c r="A487" s="452"/>
    </row>
    <row r="488" ht="12.75">
      <c r="A488" s="452"/>
    </row>
    <row r="489" ht="12.75">
      <c r="A489" s="452"/>
    </row>
    <row r="490" ht="12.75">
      <c r="A490" s="452"/>
    </row>
    <row r="491" ht="12.75">
      <c r="A491" s="452"/>
    </row>
    <row r="492" ht="12.75">
      <c r="A492" s="452"/>
    </row>
    <row r="493" ht="12.75">
      <c r="A493" s="452"/>
    </row>
    <row r="494" ht="12.75">
      <c r="A494" s="452"/>
    </row>
    <row r="495" ht="12.75">
      <c r="A495" s="452"/>
    </row>
    <row r="496" ht="12.75">
      <c r="A496" s="452"/>
    </row>
    <row r="497" ht="12.75">
      <c r="A497" s="452"/>
    </row>
    <row r="498" ht="12.75">
      <c r="A498" s="452"/>
    </row>
    <row r="499" ht="12.75">
      <c r="A499" s="452"/>
    </row>
    <row r="500" ht="12.75">
      <c r="A500" s="452"/>
    </row>
    <row r="501" ht="12.75">
      <c r="A501" s="452"/>
    </row>
    <row r="502" ht="12.75">
      <c r="A502" s="452"/>
    </row>
    <row r="503" ht="12.75">
      <c r="A503" s="452"/>
    </row>
    <row r="504" ht="12.75">
      <c r="A504" s="452"/>
    </row>
    <row r="505" ht="12.75">
      <c r="A505" s="452"/>
    </row>
    <row r="506" ht="12.75">
      <c r="A506" s="452"/>
    </row>
    <row r="507" ht="12.75">
      <c r="A507" s="452"/>
    </row>
    <row r="508" ht="12.75">
      <c r="A508" s="452"/>
    </row>
    <row r="509" ht="12.75">
      <c r="A509" s="452"/>
    </row>
    <row r="510" ht="12.75">
      <c r="A510" s="452"/>
    </row>
    <row r="511" ht="12.75">
      <c r="A511" s="452"/>
    </row>
    <row r="512" ht="12.75">
      <c r="A512" s="452"/>
    </row>
  </sheetData>
  <sheetProtection/>
  <mergeCells count="10">
    <mergeCell ref="B4:C4"/>
    <mergeCell ref="E479:F479"/>
    <mergeCell ref="I479:J479"/>
    <mergeCell ref="A1:M1"/>
    <mergeCell ref="L2:M2"/>
    <mergeCell ref="B3:C3"/>
    <mergeCell ref="D3:E3"/>
    <mergeCell ref="F3:G3"/>
    <mergeCell ref="H3:I3"/>
    <mergeCell ref="J3:M3"/>
  </mergeCells>
  <printOptions/>
  <pageMargins left="0.7" right="0.1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22">
      <selection activeCell="B34" sqref="B34:B35"/>
    </sheetView>
  </sheetViews>
  <sheetFormatPr defaultColWidth="9.140625" defaultRowHeight="12.75"/>
  <cols>
    <col min="3" max="3" width="1.28515625" style="0" customWidth="1"/>
    <col min="4" max="4" width="17.00390625" style="0" customWidth="1"/>
  </cols>
  <sheetData>
    <row r="1" spans="1:22" ht="46.5" customHeight="1">
      <c r="A1" s="793" t="s">
        <v>343</v>
      </c>
      <c r="B1" s="794"/>
      <c r="C1" s="794"/>
      <c r="D1" s="795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199"/>
      <c r="T1" s="199"/>
      <c r="U1" s="199"/>
      <c r="V1" s="199"/>
    </row>
    <row r="2" spans="1:22" ht="18.75" customHeight="1" thickBot="1">
      <c r="A2" s="796" t="s">
        <v>401</v>
      </c>
      <c r="B2" s="797"/>
      <c r="C2" s="797"/>
      <c r="D2" s="7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4" ht="35.25" customHeight="1">
      <c r="A3" s="799" t="s">
        <v>345</v>
      </c>
      <c r="B3" s="800"/>
      <c r="C3" s="801"/>
      <c r="D3" s="542" t="s">
        <v>351</v>
      </c>
    </row>
    <row r="4" spans="1:4" ht="20.25" customHeight="1">
      <c r="A4" s="802"/>
      <c r="B4" s="803"/>
      <c r="C4" s="804"/>
      <c r="D4" s="543" t="s">
        <v>402</v>
      </c>
    </row>
    <row r="5" spans="1:4" ht="20.25" customHeight="1" thickBot="1">
      <c r="A5" s="805"/>
      <c r="B5" s="806"/>
      <c r="C5" s="807"/>
      <c r="D5" s="544" t="s">
        <v>403</v>
      </c>
    </row>
    <row r="6" spans="1:4" ht="19.5" customHeight="1">
      <c r="A6" s="808">
        <v>0.041666666666666664</v>
      </c>
      <c r="B6" s="809"/>
      <c r="C6" s="810"/>
      <c r="D6" s="615">
        <v>5.745</v>
      </c>
    </row>
    <row r="7" spans="1:4" ht="20.25" customHeight="1">
      <c r="A7" s="784">
        <v>0.0833333333333333</v>
      </c>
      <c r="B7" s="785"/>
      <c r="C7" s="786"/>
      <c r="D7" s="616">
        <v>9.16</v>
      </c>
    </row>
    <row r="8" spans="1:4" ht="19.5" customHeight="1">
      <c r="A8" s="784">
        <v>0.125</v>
      </c>
      <c r="B8" s="785"/>
      <c r="C8" s="786"/>
      <c r="D8" s="615">
        <v>7.95</v>
      </c>
    </row>
    <row r="9" spans="1:4" ht="19.5" customHeight="1">
      <c r="A9" s="784">
        <v>0.166666666666667</v>
      </c>
      <c r="B9" s="785"/>
      <c r="C9" s="786"/>
      <c r="D9" s="617">
        <v>9.9</v>
      </c>
    </row>
    <row r="10" spans="1:4" ht="15.75">
      <c r="A10" s="784">
        <v>0.208333333333333</v>
      </c>
      <c r="B10" s="785"/>
      <c r="C10" s="786"/>
      <c r="D10" s="615">
        <v>8.28</v>
      </c>
    </row>
    <row r="11" spans="1:4" ht="15.75">
      <c r="A11" s="784">
        <v>0.25</v>
      </c>
      <c r="B11" s="785"/>
      <c r="C11" s="786"/>
      <c r="D11" s="615">
        <v>7.34</v>
      </c>
    </row>
    <row r="12" spans="1:4" ht="15.75">
      <c r="A12" s="784">
        <v>0.291666666666667</v>
      </c>
      <c r="B12" s="785"/>
      <c r="C12" s="786"/>
      <c r="D12" s="615">
        <v>8.67</v>
      </c>
    </row>
    <row r="13" spans="1:4" ht="15.75">
      <c r="A13" s="784">
        <v>0.333333333333333</v>
      </c>
      <c r="B13" s="785"/>
      <c r="C13" s="786"/>
      <c r="D13" s="615">
        <v>7.56</v>
      </c>
    </row>
    <row r="14" spans="1:4" ht="15.75">
      <c r="A14" s="784">
        <v>0.375</v>
      </c>
      <c r="B14" s="785"/>
      <c r="C14" s="786"/>
      <c r="D14" s="616">
        <v>5</v>
      </c>
    </row>
    <row r="15" spans="1:4" ht="15.75">
      <c r="A15" s="784">
        <v>0.416666666666666</v>
      </c>
      <c r="B15" s="785"/>
      <c r="C15" s="786"/>
      <c r="D15" s="616">
        <v>0</v>
      </c>
    </row>
    <row r="16" spans="1:4" ht="15.75">
      <c r="A16" s="784">
        <v>0.458333333333333</v>
      </c>
      <c r="B16" s="785"/>
      <c r="C16" s="786"/>
      <c r="D16" s="616">
        <v>1.98</v>
      </c>
    </row>
    <row r="17" spans="1:4" ht="15.75">
      <c r="A17" s="784">
        <v>0.5</v>
      </c>
      <c r="B17" s="785"/>
      <c r="C17" s="786"/>
      <c r="D17" s="615">
        <v>7.99</v>
      </c>
    </row>
    <row r="18" spans="1:4" ht="15.75">
      <c r="A18" s="784">
        <v>0.541666666666667</v>
      </c>
      <c r="B18" s="785"/>
      <c r="C18" s="786"/>
      <c r="D18" s="615">
        <v>7.87</v>
      </c>
    </row>
    <row r="19" spans="1:4" ht="15.75">
      <c r="A19" s="784">
        <v>0.583333333333333</v>
      </c>
      <c r="B19" s="785"/>
      <c r="C19" s="786"/>
      <c r="D19" s="615">
        <v>8.28</v>
      </c>
    </row>
    <row r="20" spans="1:4" ht="15.75">
      <c r="A20" s="784">
        <v>0.625</v>
      </c>
      <c r="B20" s="785"/>
      <c r="C20" s="786"/>
      <c r="D20" s="615">
        <v>11.4</v>
      </c>
    </row>
    <row r="21" spans="1:4" ht="15.75">
      <c r="A21" s="784">
        <v>0.666666666666667</v>
      </c>
      <c r="B21" s="785"/>
      <c r="C21" s="786"/>
      <c r="D21" s="615">
        <v>7.92</v>
      </c>
    </row>
    <row r="22" spans="1:4" ht="15.75">
      <c r="A22" s="784">
        <v>0.708333333333333</v>
      </c>
      <c r="B22" s="785"/>
      <c r="C22" s="786"/>
      <c r="D22" s="615">
        <v>10.71</v>
      </c>
    </row>
    <row r="23" spans="1:4" ht="15.75">
      <c r="A23" s="784">
        <v>0.75</v>
      </c>
      <c r="B23" s="785"/>
      <c r="C23" s="786"/>
      <c r="D23" s="615">
        <v>10.97</v>
      </c>
    </row>
    <row r="24" spans="1:4" ht="15.75">
      <c r="A24" s="784">
        <v>0.791666666666667</v>
      </c>
      <c r="B24" s="785"/>
      <c r="C24" s="786"/>
      <c r="D24" s="615">
        <v>9.96</v>
      </c>
    </row>
    <row r="25" spans="1:4" ht="15.75">
      <c r="A25" s="784">
        <v>0.833333333333333</v>
      </c>
      <c r="B25" s="785"/>
      <c r="C25" s="786"/>
      <c r="D25" s="615">
        <v>9.84</v>
      </c>
    </row>
    <row r="26" spans="1:4" ht="15.75">
      <c r="A26" s="784">
        <v>0.875</v>
      </c>
      <c r="B26" s="785"/>
      <c r="C26" s="786"/>
      <c r="D26" s="615">
        <v>6.9</v>
      </c>
    </row>
    <row r="27" spans="1:4" ht="15.75">
      <c r="A27" s="784">
        <v>0.916666666666667</v>
      </c>
      <c r="B27" s="785"/>
      <c r="C27" s="786"/>
      <c r="D27" s="615">
        <v>7.87</v>
      </c>
    </row>
    <row r="28" spans="1:4" ht="15.75">
      <c r="A28" s="784">
        <v>0.958333333333333</v>
      </c>
      <c r="B28" s="785"/>
      <c r="C28" s="786"/>
      <c r="D28" s="615">
        <v>9.25</v>
      </c>
    </row>
    <row r="29" spans="1:4" ht="16.5" thickBot="1">
      <c r="A29" s="787">
        <v>1</v>
      </c>
      <c r="B29" s="788"/>
      <c r="C29" s="789"/>
      <c r="D29" s="618">
        <v>8.73</v>
      </c>
    </row>
    <row r="30" spans="1:4" ht="12.75">
      <c r="A30" s="203"/>
      <c r="B30" s="199"/>
      <c r="C30" s="199"/>
      <c r="D30" s="204"/>
    </row>
    <row r="31" spans="1:4" ht="12.75">
      <c r="A31" s="976" t="s">
        <v>404</v>
      </c>
      <c r="B31" s="977"/>
      <c r="C31" s="977"/>
      <c r="D31" s="978"/>
    </row>
    <row r="32" spans="1:4" ht="13.5" thickBot="1">
      <c r="A32" s="102"/>
      <c r="B32" s="103"/>
      <c r="C32" s="103"/>
      <c r="D32" s="104"/>
    </row>
    <row r="38" ht="12.75">
      <c r="A38" t="s">
        <v>405</v>
      </c>
    </row>
  </sheetData>
  <sheetProtection/>
  <mergeCells count="28">
    <mergeCell ref="A13:C13"/>
    <mergeCell ref="A14:C14"/>
    <mergeCell ref="A1:D1"/>
    <mergeCell ref="A2:D2"/>
    <mergeCell ref="A3:C5"/>
    <mergeCell ref="A6:C6"/>
    <mergeCell ref="A7:C7"/>
    <mergeCell ref="A8:C8"/>
    <mergeCell ref="A9:C9"/>
    <mergeCell ref="A10:C10"/>
    <mergeCell ref="A11:C11"/>
    <mergeCell ref="A12:C12"/>
    <mergeCell ref="A25:C25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7:C27"/>
    <mergeCell ref="A28:C28"/>
    <mergeCell ref="A29:C29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4.57421875" style="443" customWidth="1"/>
    <col min="2" max="2" width="19.140625" style="414" customWidth="1"/>
    <col min="3" max="3" width="8.57421875" style="414" customWidth="1"/>
    <col min="4" max="5" width="6.8515625" style="414" customWidth="1"/>
    <col min="6" max="6" width="8.28125" style="414" customWidth="1"/>
    <col min="7" max="7" width="8.421875" style="414" customWidth="1"/>
    <col min="8" max="16384" width="9.140625" style="414" customWidth="1"/>
  </cols>
  <sheetData>
    <row r="1" spans="1:11" ht="15">
      <c r="A1" s="774" t="s">
        <v>316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</row>
    <row r="2" spans="1:11" ht="18.75" thickBot="1">
      <c r="A2" s="415"/>
      <c r="B2" s="416"/>
      <c r="C2" s="417"/>
      <c r="D2" s="417"/>
      <c r="E2" s="417"/>
      <c r="F2" s="417"/>
      <c r="G2" s="417"/>
      <c r="H2" s="418"/>
      <c r="K2" s="419" t="s">
        <v>246</v>
      </c>
    </row>
    <row r="3" spans="1:13" ht="12.75">
      <c r="A3" s="420" t="s">
        <v>247</v>
      </c>
      <c r="B3" s="776" t="s">
        <v>247</v>
      </c>
      <c r="C3" s="777"/>
      <c r="D3" s="778" t="s">
        <v>248</v>
      </c>
      <c r="E3" s="779"/>
      <c r="F3" s="780" t="s">
        <v>249</v>
      </c>
      <c r="G3" s="779"/>
      <c r="H3" s="780" t="s">
        <v>250</v>
      </c>
      <c r="I3" s="779"/>
      <c r="J3" s="781" t="s">
        <v>251</v>
      </c>
      <c r="K3" s="782"/>
      <c r="L3" s="782"/>
      <c r="M3" s="783"/>
    </row>
    <row r="4" spans="1:13" ht="13.5" thickBot="1">
      <c r="A4" s="421" t="s">
        <v>252</v>
      </c>
      <c r="B4" s="771" t="s">
        <v>253</v>
      </c>
      <c r="C4" s="772"/>
      <c r="D4" s="422" t="s">
        <v>254</v>
      </c>
      <c r="E4" s="423" t="s">
        <v>255</v>
      </c>
      <c r="F4" s="423" t="s">
        <v>254</v>
      </c>
      <c r="G4" s="423" t="s">
        <v>255</v>
      </c>
      <c r="H4" s="423" t="s">
        <v>254</v>
      </c>
      <c r="I4" s="423" t="s">
        <v>255</v>
      </c>
      <c r="J4" s="424" t="s">
        <v>256</v>
      </c>
      <c r="K4" s="424" t="s">
        <v>257</v>
      </c>
      <c r="L4" s="424" t="s">
        <v>258</v>
      </c>
      <c r="M4" s="425" t="s">
        <v>259</v>
      </c>
    </row>
    <row r="5" spans="1:13" ht="14.25" customHeight="1">
      <c r="A5" s="426" t="s">
        <v>317</v>
      </c>
      <c r="B5" s="497" t="s">
        <v>261</v>
      </c>
      <c r="C5" s="427"/>
      <c r="D5" s="428"/>
      <c r="E5" s="428"/>
      <c r="F5" s="428"/>
      <c r="G5" s="428"/>
      <c r="H5" s="428"/>
      <c r="I5" s="429"/>
      <c r="J5" s="430"/>
      <c r="K5" s="430"/>
      <c r="L5" s="430"/>
      <c r="M5" s="431"/>
    </row>
    <row r="6" spans="1:13" ht="12.75">
      <c r="A6" s="479" t="s">
        <v>318</v>
      </c>
      <c r="B6" s="501" t="s">
        <v>319</v>
      </c>
      <c r="C6" s="434" t="s">
        <v>29</v>
      </c>
      <c r="D6" s="435"/>
      <c r="E6" s="435"/>
      <c r="F6" s="515" t="s">
        <v>315</v>
      </c>
      <c r="G6" s="515">
        <v>30</v>
      </c>
      <c r="H6" s="435"/>
      <c r="I6" s="437"/>
      <c r="J6" s="436">
        <v>0.01</v>
      </c>
      <c r="K6" s="436">
        <v>0.03</v>
      </c>
      <c r="L6" s="436">
        <v>0.03</v>
      </c>
      <c r="M6" s="438">
        <v>0.03</v>
      </c>
    </row>
    <row r="7" spans="1:13" ht="12.75" customHeight="1">
      <c r="A7" s="479" t="s">
        <v>320</v>
      </c>
      <c r="B7" s="501" t="s">
        <v>321</v>
      </c>
      <c r="C7" s="434" t="s">
        <v>139</v>
      </c>
      <c r="D7" s="435"/>
      <c r="E7" s="435"/>
      <c r="F7" s="515" t="s">
        <v>315</v>
      </c>
      <c r="G7" s="515">
        <v>30</v>
      </c>
      <c r="H7" s="435"/>
      <c r="I7" s="437"/>
      <c r="J7" s="436">
        <v>0</v>
      </c>
      <c r="K7" s="436">
        <v>0</v>
      </c>
      <c r="L7" s="436">
        <v>0</v>
      </c>
      <c r="M7" s="438">
        <v>0</v>
      </c>
    </row>
    <row r="8" spans="1:13" ht="13.5" customHeight="1">
      <c r="A8" s="500" t="s">
        <v>262</v>
      </c>
      <c r="B8" s="501" t="s">
        <v>322</v>
      </c>
      <c r="C8" s="434" t="s">
        <v>120</v>
      </c>
      <c r="D8" s="435"/>
      <c r="E8" s="435"/>
      <c r="F8" s="515" t="s">
        <v>315</v>
      </c>
      <c r="G8" s="515">
        <v>30</v>
      </c>
      <c r="H8" s="435"/>
      <c r="I8" s="437"/>
      <c r="J8" s="436">
        <v>0.05</v>
      </c>
      <c r="K8" s="436">
        <v>0.05</v>
      </c>
      <c r="L8" s="436">
        <v>0.05</v>
      </c>
      <c r="M8" s="438">
        <v>0.05</v>
      </c>
    </row>
    <row r="9" spans="1:13" ht="13.5" customHeight="1">
      <c r="A9" s="500" t="s">
        <v>285</v>
      </c>
      <c r="B9" s="482" t="s">
        <v>323</v>
      </c>
      <c r="C9" s="434"/>
      <c r="D9" s="435"/>
      <c r="E9" s="435"/>
      <c r="F9" s="515" t="s">
        <v>315</v>
      </c>
      <c r="G9" s="515">
        <v>30</v>
      </c>
      <c r="H9" s="435"/>
      <c r="I9" s="435"/>
      <c r="J9" s="436"/>
      <c r="K9" s="436"/>
      <c r="L9" s="436"/>
      <c r="M9" s="438"/>
    </row>
    <row r="10" spans="1:13" ht="13.5" customHeight="1">
      <c r="A10" s="500"/>
      <c r="B10" s="482" t="s">
        <v>324</v>
      </c>
      <c r="C10" s="527"/>
      <c r="D10" s="528"/>
      <c r="E10" s="528"/>
      <c r="F10" s="515">
        <v>49.1</v>
      </c>
      <c r="G10" s="515">
        <v>30</v>
      </c>
      <c r="H10" s="528"/>
      <c r="I10" s="528"/>
      <c r="J10" s="442"/>
      <c r="K10" s="442"/>
      <c r="L10" s="442"/>
      <c r="M10" s="484"/>
    </row>
    <row r="11" spans="1:13" ht="13.5" thickBot="1">
      <c r="A11" s="444"/>
      <c r="B11" s="529" t="s">
        <v>192</v>
      </c>
      <c r="C11" s="517"/>
      <c r="D11" s="518"/>
      <c r="E11" s="518"/>
      <c r="F11" s="519">
        <v>49.1</v>
      </c>
      <c r="G11" s="519">
        <v>30</v>
      </c>
      <c r="H11" s="518"/>
      <c r="I11" s="518"/>
      <c r="J11" s="521">
        <f>SUM(J6:J9)</f>
        <v>0.060000000000000005</v>
      </c>
      <c r="K11" s="521">
        <f>SUM(K6:K9)</f>
        <v>0.08</v>
      </c>
      <c r="L11" s="521">
        <f>SUM(L6:L9)</f>
        <v>0.08</v>
      </c>
      <c r="M11" s="522">
        <f>SUM(M6:M9)</f>
        <v>0.08</v>
      </c>
    </row>
    <row r="12" spans="1:13" ht="12.75">
      <c r="A12" s="524"/>
      <c r="B12" s="524"/>
      <c r="C12" s="523"/>
      <c r="D12" s="452"/>
      <c r="E12" s="452"/>
      <c r="F12" s="413"/>
      <c r="G12" s="413"/>
      <c r="H12" s="452"/>
      <c r="I12" s="452"/>
      <c r="J12" s="413"/>
      <c r="K12" s="413"/>
      <c r="L12" s="413"/>
      <c r="M12" s="413"/>
    </row>
    <row r="13" spans="1:13" ht="15" customHeight="1">
      <c r="A13" s="981"/>
      <c r="B13" s="981"/>
      <c r="C13" s="981"/>
      <c r="D13" s="981"/>
      <c r="E13" s="981"/>
      <c r="F13" s="981"/>
      <c r="G13" s="981"/>
      <c r="H13" s="981"/>
      <c r="I13" s="981"/>
      <c r="J13" s="981"/>
      <c r="K13" s="981"/>
      <c r="L13" s="981"/>
      <c r="M13" s="413"/>
    </row>
    <row r="14" spans="1:13" ht="13.5" customHeight="1">
      <c r="A14" s="524"/>
      <c r="B14" s="524"/>
      <c r="C14" s="523"/>
      <c r="D14" s="452"/>
      <c r="E14" s="452"/>
      <c r="F14" s="413"/>
      <c r="G14" s="413"/>
      <c r="H14" s="452"/>
      <c r="I14" s="452"/>
      <c r="J14" s="413"/>
      <c r="K14" s="413"/>
      <c r="L14" s="413"/>
      <c r="M14" s="413"/>
    </row>
    <row r="15" spans="1:13" ht="12.75">
      <c r="A15" s="524"/>
      <c r="B15" s="524"/>
      <c r="C15" s="523"/>
      <c r="D15" s="452"/>
      <c r="E15" s="452"/>
      <c r="F15" s="413"/>
      <c r="G15" s="413"/>
      <c r="H15" s="452"/>
      <c r="I15" s="452"/>
      <c r="J15" s="413"/>
      <c r="K15" s="413"/>
      <c r="L15" s="413"/>
      <c r="M15" s="413"/>
    </row>
    <row r="16" spans="1:13" ht="12.75">
      <c r="A16" t="s">
        <v>426</v>
      </c>
      <c r="B16" s="524"/>
      <c r="C16" s="523"/>
      <c r="D16" s="452"/>
      <c r="E16" s="452"/>
      <c r="F16" s="413"/>
      <c r="G16" s="413"/>
      <c r="H16" s="452"/>
      <c r="I16" s="452"/>
      <c r="J16" s="413"/>
      <c r="K16" s="413"/>
      <c r="L16" s="413"/>
      <c r="M16" s="413"/>
    </row>
    <row r="17" spans="1:13" ht="12.75">
      <c r="A17" s="524"/>
      <c r="B17" s="526"/>
      <c r="C17" s="526"/>
      <c r="D17" s="452"/>
      <c r="E17" s="452"/>
      <c r="F17" s="457"/>
      <c r="G17" s="457"/>
      <c r="H17" s="452"/>
      <c r="I17" s="452"/>
      <c r="J17" s="457"/>
      <c r="K17" s="457"/>
      <c r="L17" s="457"/>
      <c r="M17" s="457"/>
    </row>
    <row r="18" spans="1:12" ht="12.75">
      <c r="A18" s="451"/>
      <c r="B18" s="450"/>
      <c r="C18" s="451"/>
      <c r="D18" s="451"/>
      <c r="E18" s="451"/>
      <c r="F18" s="451"/>
      <c r="G18" s="451"/>
      <c r="H18" s="413"/>
      <c r="I18" s="413"/>
      <c r="J18" s="413"/>
      <c r="K18" s="413"/>
      <c r="L18" s="452"/>
    </row>
    <row r="19" spans="1:11" ht="12.75">
      <c r="A19" s="451"/>
      <c r="B19" s="451"/>
      <c r="C19" s="453"/>
      <c r="D19" s="453"/>
      <c r="E19" s="453"/>
      <c r="F19" s="451"/>
      <c r="G19" s="451"/>
      <c r="H19" s="413"/>
      <c r="I19" s="413"/>
      <c r="J19" s="413"/>
      <c r="K19" s="413"/>
    </row>
    <row r="20" spans="1:11" ht="12.75">
      <c r="A20" s="451"/>
      <c r="B20" s="451"/>
      <c r="C20" s="453"/>
      <c r="D20" s="453"/>
      <c r="E20" s="453"/>
      <c r="F20" s="453"/>
      <c r="G20" s="453"/>
      <c r="H20" s="413"/>
      <c r="I20" s="413"/>
      <c r="J20" s="413"/>
      <c r="K20" s="413"/>
    </row>
    <row r="21" spans="1:11" ht="12.75">
      <c r="A21" s="530"/>
      <c r="B21" s="982"/>
      <c r="C21" s="982"/>
      <c r="D21" s="982"/>
      <c r="E21" s="982"/>
      <c r="F21" s="982"/>
      <c r="G21" s="982"/>
      <c r="H21" s="982"/>
      <c r="I21" s="982"/>
      <c r="J21" s="457"/>
      <c r="K21" s="457"/>
    </row>
    <row r="22" spans="1:11" ht="12.75">
      <c r="A22" s="460"/>
      <c r="B22" s="450"/>
      <c r="C22" s="454"/>
      <c r="D22" s="454"/>
      <c r="E22" s="454"/>
      <c r="F22" s="454"/>
      <c r="G22" s="459"/>
      <c r="H22" s="452"/>
      <c r="I22" s="452"/>
      <c r="J22" s="452"/>
      <c r="K22" s="452"/>
    </row>
    <row r="23" spans="1:11" ht="12.75">
      <c r="A23" s="458"/>
      <c r="B23" s="461"/>
      <c r="C23" s="459"/>
      <c r="D23" s="459"/>
      <c r="E23" s="459"/>
      <c r="F23" s="454"/>
      <c r="G23" s="459"/>
      <c r="H23" s="413"/>
      <c r="I23" s="413"/>
      <c r="J23" s="413"/>
      <c r="K23" s="413"/>
    </row>
    <row r="24" spans="1:11" ht="12.75">
      <c r="A24" s="458"/>
      <c r="B24" s="461"/>
      <c r="C24" s="459"/>
      <c r="D24" s="459"/>
      <c r="E24" s="459"/>
      <c r="F24" s="454"/>
      <c r="G24" s="459"/>
      <c r="H24" s="413"/>
      <c r="I24" s="413"/>
      <c r="J24" s="413"/>
      <c r="K24" s="413"/>
    </row>
    <row r="25" spans="1:11" ht="12.75">
      <c r="A25" s="460"/>
      <c r="B25" s="461"/>
      <c r="C25" s="459"/>
      <c r="D25" s="459"/>
      <c r="E25" s="459"/>
      <c r="F25" s="454"/>
      <c r="G25" s="459"/>
      <c r="H25" s="413"/>
      <c r="I25" s="413"/>
      <c r="J25" s="413"/>
      <c r="K25" s="413"/>
    </row>
    <row r="26" spans="1:11" ht="12.75">
      <c r="A26" s="460"/>
      <c r="B26" s="461"/>
      <c r="C26" s="459"/>
      <c r="D26" s="459"/>
      <c r="E26" s="459"/>
      <c r="F26" s="454"/>
      <c r="G26" s="459"/>
      <c r="H26" s="413"/>
      <c r="I26" s="413"/>
      <c r="J26" s="413"/>
      <c r="K26" s="413"/>
    </row>
    <row r="27" spans="1:12" ht="12.75">
      <c r="A27" s="983"/>
      <c r="B27" s="983"/>
      <c r="C27" s="983"/>
      <c r="D27" s="983"/>
      <c r="E27" s="983"/>
      <c r="F27" s="983"/>
      <c r="G27" s="983"/>
      <c r="H27" s="983"/>
      <c r="I27" s="983"/>
      <c r="J27" s="983"/>
      <c r="K27" s="983"/>
      <c r="L27" s="983"/>
    </row>
    <row r="28" spans="1:12" ht="12.75">
      <c r="A28" s="983"/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</row>
    <row r="29" spans="1:12" ht="12.75">
      <c r="A29" s="983"/>
      <c r="B29" s="983"/>
      <c r="C29" s="983"/>
      <c r="D29" s="983"/>
      <c r="E29" s="983"/>
      <c r="F29" s="983"/>
      <c r="G29" s="983"/>
      <c r="H29" s="983"/>
      <c r="I29" s="983"/>
      <c r="J29" s="983"/>
      <c r="K29" s="983"/>
      <c r="L29" s="983"/>
    </row>
    <row r="30" spans="1:12" ht="12.75">
      <c r="A30" s="983"/>
      <c r="B30" s="983"/>
      <c r="C30" s="983"/>
      <c r="D30" s="983"/>
      <c r="E30" s="983"/>
      <c r="F30" s="983"/>
      <c r="G30" s="983"/>
      <c r="H30" s="983"/>
      <c r="I30" s="983"/>
      <c r="J30" s="983"/>
      <c r="K30" s="983"/>
      <c r="L30" s="983"/>
    </row>
    <row r="31" spans="1:12" ht="12.75">
      <c r="A31" s="983"/>
      <c r="B31" s="983"/>
      <c r="C31" s="983"/>
      <c r="D31" s="983"/>
      <c r="E31" s="983"/>
      <c r="F31" s="983"/>
      <c r="G31" s="983"/>
      <c r="H31" s="983"/>
      <c r="I31" s="983"/>
      <c r="J31" s="983"/>
      <c r="K31" s="983"/>
      <c r="L31" s="983"/>
    </row>
    <row r="32" spans="1:12" ht="12.75">
      <c r="A32" s="979"/>
      <c r="B32" s="979"/>
      <c r="C32" s="979"/>
      <c r="D32" s="979"/>
      <c r="E32" s="979"/>
      <c r="F32" s="979"/>
      <c r="G32" s="979"/>
      <c r="H32" s="979"/>
      <c r="I32" s="979"/>
      <c r="J32" s="979"/>
      <c r="K32" s="979"/>
      <c r="L32" s="979"/>
    </row>
    <row r="33" spans="1:12" ht="12.75">
      <c r="A33" s="979"/>
      <c r="B33" s="979"/>
      <c r="C33" s="979"/>
      <c r="D33" s="979"/>
      <c r="E33" s="979"/>
      <c r="F33" s="979"/>
      <c r="G33" s="979"/>
      <c r="H33" s="979"/>
      <c r="I33" s="979"/>
      <c r="J33" s="979"/>
      <c r="K33" s="979"/>
      <c r="L33" s="979"/>
    </row>
    <row r="34" spans="1:11" ht="12.75">
      <c r="A34" s="980"/>
      <c r="B34" s="980"/>
      <c r="C34" s="980"/>
      <c r="D34" s="980"/>
      <c r="E34" s="980"/>
      <c r="F34" s="980"/>
      <c r="G34" s="980"/>
      <c r="H34" s="980"/>
      <c r="I34" s="452"/>
      <c r="J34" s="452"/>
      <c r="K34" s="452"/>
    </row>
    <row r="35" spans="1:11" ht="12.75">
      <c r="A35" s="452"/>
      <c r="B35" s="461"/>
      <c r="C35" s="459"/>
      <c r="D35" s="459"/>
      <c r="E35" s="459"/>
      <c r="F35" s="454"/>
      <c r="G35" s="459"/>
      <c r="H35" s="413"/>
      <c r="I35" s="413"/>
      <c r="J35" s="413"/>
      <c r="K35" s="413"/>
    </row>
    <row r="36" spans="1:11" ht="12.75">
      <c r="A36" s="452"/>
      <c r="B36" s="461"/>
      <c r="C36" s="459"/>
      <c r="D36" s="459"/>
      <c r="E36" s="459"/>
      <c r="F36" s="454"/>
      <c r="G36" s="459"/>
      <c r="H36" s="413"/>
      <c r="I36" s="413"/>
      <c r="J36" s="413"/>
      <c r="K36" s="413"/>
    </row>
    <row r="37" spans="1:11" ht="12.75">
      <c r="A37" s="460"/>
      <c r="B37" s="461"/>
      <c r="C37" s="459"/>
      <c r="D37" s="459"/>
      <c r="E37" s="459"/>
      <c r="F37" s="454"/>
      <c r="G37" s="459"/>
      <c r="H37" s="413"/>
      <c r="I37" s="413"/>
      <c r="J37" s="413"/>
      <c r="K37" s="413"/>
    </row>
    <row r="38" spans="1:11" ht="12.75">
      <c r="A38" s="451"/>
      <c r="B38" s="461"/>
      <c r="C38" s="459"/>
      <c r="D38" s="459"/>
      <c r="E38" s="459"/>
      <c r="F38" s="454"/>
      <c r="G38" s="459"/>
      <c r="H38" s="413"/>
      <c r="I38" s="413"/>
      <c r="J38" s="413"/>
      <c r="K38" s="413"/>
    </row>
    <row r="39" spans="1:11" ht="12.75">
      <c r="A39" s="451"/>
      <c r="B39" s="461"/>
      <c r="C39" s="459"/>
      <c r="D39" s="459"/>
      <c r="E39" s="459"/>
      <c r="F39" s="454"/>
      <c r="G39" s="459"/>
      <c r="H39" s="413"/>
      <c r="I39" s="413"/>
      <c r="J39" s="413"/>
      <c r="K39" s="413"/>
    </row>
    <row r="40" spans="1:11" ht="12.75">
      <c r="A40" s="460"/>
      <c r="B40" s="461"/>
      <c r="C40" s="459"/>
      <c r="D40" s="459"/>
      <c r="E40" s="459"/>
      <c r="F40" s="454"/>
      <c r="G40" s="459"/>
      <c r="H40" s="413"/>
      <c r="I40" s="413"/>
      <c r="J40" s="413"/>
      <c r="K40" s="413"/>
    </row>
    <row r="41" spans="1:11" ht="12.75">
      <c r="A41" s="460"/>
      <c r="B41" s="455"/>
      <c r="C41" s="459"/>
      <c r="D41" s="456"/>
      <c r="E41" s="456"/>
      <c r="F41" s="454"/>
      <c r="G41" s="459"/>
      <c r="H41" s="457"/>
      <c r="I41" s="457"/>
      <c r="J41" s="457"/>
      <c r="K41" s="457"/>
    </row>
    <row r="42" spans="1:11" ht="12.75">
      <c r="A42" s="462"/>
      <c r="B42" s="450"/>
      <c r="C42" s="454"/>
      <c r="D42" s="454"/>
      <c r="E42" s="454"/>
      <c r="F42" s="454"/>
      <c r="G42" s="459"/>
      <c r="H42" s="452"/>
      <c r="I42" s="452"/>
      <c r="J42" s="452"/>
      <c r="K42" s="452"/>
    </row>
    <row r="43" spans="1:11" ht="12.75">
      <c r="A43" s="452"/>
      <c r="B43" s="461"/>
      <c r="C43" s="459"/>
      <c r="D43" s="459"/>
      <c r="E43" s="459"/>
      <c r="F43" s="454"/>
      <c r="G43" s="459"/>
      <c r="H43" s="413"/>
      <c r="I43" s="413"/>
      <c r="J43" s="413"/>
      <c r="K43" s="413"/>
    </row>
    <row r="44" spans="1:11" ht="12.75">
      <c r="A44" s="452"/>
      <c r="B44" s="461"/>
      <c r="C44" s="459"/>
      <c r="D44" s="459"/>
      <c r="E44" s="459"/>
      <c r="F44" s="454"/>
      <c r="G44" s="459"/>
      <c r="H44" s="413"/>
      <c r="I44" s="413"/>
      <c r="J44" s="413"/>
      <c r="K44" s="413"/>
    </row>
    <row r="45" spans="1:11" ht="12.75">
      <c r="A45" s="451"/>
      <c r="B45" s="461"/>
      <c r="C45" s="459"/>
      <c r="D45" s="459"/>
      <c r="E45" s="459"/>
      <c r="F45" s="454"/>
      <c r="G45" s="459"/>
      <c r="H45" s="413"/>
      <c r="I45" s="413"/>
      <c r="J45" s="413"/>
      <c r="K45" s="413"/>
    </row>
    <row r="46" spans="1:11" ht="12.75">
      <c r="A46" s="463"/>
      <c r="B46" s="455"/>
      <c r="C46" s="459"/>
      <c r="D46" s="456"/>
      <c r="E46" s="456"/>
      <c r="F46" s="454"/>
      <c r="G46" s="459"/>
      <c r="H46" s="457"/>
      <c r="I46" s="457"/>
      <c r="J46" s="457"/>
      <c r="K46" s="457"/>
    </row>
    <row r="47" spans="1:11" ht="12.75">
      <c r="A47" s="458"/>
      <c r="B47" s="450"/>
      <c r="C47" s="454"/>
      <c r="D47" s="454"/>
      <c r="E47" s="454"/>
      <c r="F47" s="454"/>
      <c r="G47" s="454"/>
      <c r="H47" s="452"/>
      <c r="I47" s="452"/>
      <c r="J47" s="452"/>
      <c r="K47" s="452"/>
    </row>
    <row r="48" spans="1:11" ht="12.75">
      <c r="A48" s="460"/>
      <c r="B48" s="454"/>
      <c r="C48" s="459"/>
      <c r="D48" s="459"/>
      <c r="E48" s="459"/>
      <c r="F48" s="459"/>
      <c r="G48" s="459"/>
      <c r="H48" s="413"/>
      <c r="I48" s="413"/>
      <c r="J48" s="413"/>
      <c r="K48" s="413"/>
    </row>
    <row r="49" spans="1:11" ht="12.75">
      <c r="A49" s="451"/>
      <c r="B49" s="461"/>
      <c r="C49" s="459"/>
      <c r="D49" s="459"/>
      <c r="E49" s="459"/>
      <c r="F49" s="459"/>
      <c r="G49" s="459"/>
      <c r="H49" s="413"/>
      <c r="I49" s="413"/>
      <c r="J49" s="413"/>
      <c r="K49" s="413"/>
    </row>
    <row r="50" spans="1:11" ht="12.75">
      <c r="A50" s="451"/>
      <c r="B50" s="455"/>
      <c r="C50" s="456"/>
      <c r="D50" s="456"/>
      <c r="E50" s="456"/>
      <c r="F50" s="456"/>
      <c r="G50" s="456"/>
      <c r="H50" s="457"/>
      <c r="I50" s="457"/>
      <c r="J50" s="457"/>
      <c r="K50" s="457"/>
    </row>
    <row r="51" spans="1:11" ht="12.75">
      <c r="A51" s="451"/>
      <c r="B51" s="455"/>
      <c r="C51" s="456"/>
      <c r="D51" s="456"/>
      <c r="E51" s="456"/>
      <c r="F51" s="456"/>
      <c r="G51" s="456"/>
      <c r="H51" s="457"/>
      <c r="I51" s="457"/>
      <c r="J51" s="457"/>
      <c r="K51" s="457"/>
    </row>
    <row r="52" spans="1:11" ht="12.75">
      <c r="A52" s="451"/>
      <c r="B52" s="455"/>
      <c r="C52" s="456"/>
      <c r="D52" s="456"/>
      <c r="E52" s="456"/>
      <c r="F52" s="456"/>
      <c r="G52" s="456"/>
      <c r="H52" s="457"/>
      <c r="I52" s="457"/>
      <c r="J52" s="457"/>
      <c r="K52" s="457"/>
    </row>
    <row r="53" spans="1:11" ht="12.75">
      <c r="A53" s="451"/>
      <c r="B53" s="455"/>
      <c r="C53" s="456"/>
      <c r="D53" s="456"/>
      <c r="E53" s="456"/>
      <c r="F53" s="456"/>
      <c r="G53" s="456"/>
      <c r="H53" s="457"/>
      <c r="I53" s="457"/>
      <c r="J53" s="457"/>
      <c r="K53" s="457"/>
    </row>
    <row r="54" spans="1:11" ht="12.75">
      <c r="A54" s="451"/>
      <c r="B54" s="455"/>
      <c r="C54" s="456"/>
      <c r="D54" s="456"/>
      <c r="E54" s="456"/>
      <c r="F54" s="456"/>
      <c r="G54" s="456"/>
      <c r="H54" s="457"/>
      <c r="I54" s="457"/>
      <c r="J54" s="457"/>
      <c r="K54" s="457"/>
    </row>
    <row r="55" spans="1:11" ht="12.75">
      <c r="A55" s="451"/>
      <c r="B55" s="455"/>
      <c r="C55" s="456"/>
      <c r="D55" s="456"/>
      <c r="E55" s="456"/>
      <c r="F55" s="456"/>
      <c r="G55" s="456"/>
      <c r="H55" s="457"/>
      <c r="I55" s="457"/>
      <c r="J55" s="457"/>
      <c r="K55" s="457"/>
    </row>
    <row r="56" spans="1:11" ht="12.75">
      <c r="A56" s="450"/>
      <c r="B56" s="450"/>
      <c r="C56" s="451"/>
      <c r="D56" s="451"/>
      <c r="E56" s="451"/>
      <c r="F56" s="451"/>
      <c r="G56" s="451"/>
      <c r="H56" s="452"/>
      <c r="I56" s="452"/>
      <c r="J56" s="452"/>
      <c r="K56" s="452"/>
    </row>
    <row r="57" spans="1:11" ht="12.75">
      <c r="A57" s="451"/>
      <c r="B57" s="451"/>
      <c r="C57" s="451"/>
      <c r="D57" s="453"/>
      <c r="E57" s="453"/>
      <c r="F57" s="453"/>
      <c r="G57" s="453"/>
      <c r="H57" s="413"/>
      <c r="I57" s="413"/>
      <c r="J57" s="413"/>
      <c r="K57" s="413"/>
    </row>
    <row r="58" spans="1:11" ht="12.75">
      <c r="A58" s="451"/>
      <c r="B58" s="451"/>
      <c r="C58" s="451"/>
      <c r="D58" s="453"/>
      <c r="E58" s="453"/>
      <c r="F58" s="453"/>
      <c r="G58" s="453"/>
      <c r="H58" s="413"/>
      <c r="I58" s="413"/>
      <c r="J58" s="413"/>
      <c r="K58" s="413"/>
    </row>
    <row r="59" spans="1:11" ht="12.75">
      <c r="A59" s="451"/>
      <c r="B59" s="451"/>
      <c r="C59" s="451"/>
      <c r="D59" s="453"/>
      <c r="E59" s="453"/>
      <c r="F59" s="453"/>
      <c r="G59" s="453"/>
      <c r="H59" s="413"/>
      <c r="I59" s="413"/>
      <c r="J59" s="413"/>
      <c r="K59" s="413"/>
    </row>
    <row r="60" spans="1:11" ht="12.75">
      <c r="A60" s="451"/>
      <c r="B60" s="451"/>
      <c r="C60" s="451"/>
      <c r="D60" s="453"/>
      <c r="E60" s="453"/>
      <c r="F60" s="453"/>
      <c r="G60" s="453"/>
      <c r="H60" s="413"/>
      <c r="I60" s="413"/>
      <c r="J60" s="413"/>
      <c r="K60" s="413"/>
    </row>
    <row r="61" spans="1:11" ht="12.75">
      <c r="A61" s="451"/>
      <c r="B61" s="451"/>
      <c r="C61" s="451"/>
      <c r="D61" s="453"/>
      <c r="E61" s="453"/>
      <c r="F61" s="453"/>
      <c r="G61" s="453"/>
      <c r="H61" s="413"/>
      <c r="I61" s="413"/>
      <c r="J61" s="413"/>
      <c r="K61" s="413"/>
    </row>
    <row r="62" spans="1:11" ht="12.75">
      <c r="A62" s="451"/>
      <c r="B62" s="450"/>
      <c r="C62" s="451"/>
      <c r="D62" s="464"/>
      <c r="E62" s="464"/>
      <c r="F62" s="464"/>
      <c r="G62" s="464"/>
      <c r="H62" s="457"/>
      <c r="I62" s="457"/>
      <c r="J62" s="457"/>
      <c r="K62" s="457"/>
    </row>
    <row r="63" spans="1:11" ht="12.75">
      <c r="A63" s="450"/>
      <c r="B63" s="450"/>
      <c r="C63" s="451"/>
      <c r="D63" s="451"/>
      <c r="E63" s="451"/>
      <c r="F63" s="451"/>
      <c r="G63" s="451"/>
      <c r="H63" s="452"/>
      <c r="I63" s="452"/>
      <c r="J63" s="452"/>
      <c r="K63" s="452"/>
    </row>
    <row r="64" spans="1:11" ht="12.75">
      <c r="A64" s="452"/>
      <c r="B64" s="451"/>
      <c r="C64" s="451"/>
      <c r="D64" s="453"/>
      <c r="E64" s="453"/>
      <c r="F64" s="451"/>
      <c r="G64" s="451"/>
      <c r="H64" s="413"/>
      <c r="I64" s="413"/>
      <c r="J64" s="413"/>
      <c r="K64" s="413"/>
    </row>
    <row r="65" spans="1:11" ht="12.75">
      <c r="A65" s="452"/>
      <c r="B65" s="451"/>
      <c r="C65" s="451"/>
      <c r="D65" s="453"/>
      <c r="E65" s="453"/>
      <c r="F65" s="451"/>
      <c r="G65" s="451"/>
      <c r="H65" s="413"/>
      <c r="I65" s="413"/>
      <c r="J65" s="413"/>
      <c r="K65" s="413"/>
    </row>
    <row r="66" spans="1:11" ht="16.5" customHeight="1">
      <c r="A66" s="452"/>
      <c r="B66" s="451"/>
      <c r="C66" s="451"/>
      <c r="D66" s="453"/>
      <c r="E66" s="453"/>
      <c r="F66" s="451"/>
      <c r="G66" s="451"/>
      <c r="H66" s="413"/>
      <c r="I66" s="413"/>
      <c r="J66" s="413"/>
      <c r="K66" s="413"/>
    </row>
    <row r="67" spans="1:11" ht="12.75">
      <c r="A67" s="451"/>
      <c r="B67" s="451"/>
      <c r="C67" s="451"/>
      <c r="D67" s="453"/>
      <c r="E67" s="453"/>
      <c r="F67" s="451"/>
      <c r="G67" s="451"/>
      <c r="H67" s="413"/>
      <c r="I67" s="413"/>
      <c r="J67" s="413"/>
      <c r="K67" s="413"/>
    </row>
    <row r="68" spans="1:11" ht="12.75">
      <c r="A68" s="463"/>
      <c r="B68" s="451"/>
      <c r="C68" s="451"/>
      <c r="D68" s="453"/>
      <c r="E68" s="453"/>
      <c r="F68" s="451"/>
      <c r="G68" s="451"/>
      <c r="H68" s="413"/>
      <c r="I68" s="413"/>
      <c r="J68" s="413"/>
      <c r="K68" s="413"/>
    </row>
    <row r="69" spans="1:11" ht="12.75">
      <c r="A69" s="451"/>
      <c r="B69" s="451"/>
      <c r="C69" s="451"/>
      <c r="D69" s="453"/>
      <c r="E69" s="453"/>
      <c r="F69" s="451"/>
      <c r="G69" s="451"/>
      <c r="H69" s="413"/>
      <c r="I69" s="413"/>
      <c r="J69" s="413"/>
      <c r="K69" s="413"/>
    </row>
    <row r="70" spans="1:11" ht="12.75">
      <c r="A70" s="451"/>
      <c r="B70" s="451"/>
      <c r="C70" s="451"/>
      <c r="D70" s="453"/>
      <c r="E70" s="453"/>
      <c r="F70" s="451"/>
      <c r="G70" s="451"/>
      <c r="H70" s="413"/>
      <c r="I70" s="413"/>
      <c r="J70" s="413"/>
      <c r="K70" s="413"/>
    </row>
    <row r="71" spans="1:11" ht="12.75">
      <c r="A71" s="451"/>
      <c r="B71" s="451"/>
      <c r="C71" s="451"/>
      <c r="D71" s="453"/>
      <c r="E71" s="453"/>
      <c r="F71" s="451"/>
      <c r="G71" s="451"/>
      <c r="H71" s="413"/>
      <c r="I71" s="413"/>
      <c r="J71" s="413"/>
      <c r="K71" s="413"/>
    </row>
    <row r="72" spans="1:11" ht="12.75">
      <c r="A72" s="451"/>
      <c r="B72" s="451"/>
      <c r="C72" s="451"/>
      <c r="D72" s="453"/>
      <c r="E72" s="453"/>
      <c r="F72" s="451"/>
      <c r="G72" s="451"/>
      <c r="H72" s="413"/>
      <c r="I72" s="413"/>
      <c r="J72" s="413"/>
      <c r="K72" s="413"/>
    </row>
    <row r="73" spans="1:11" ht="12.75">
      <c r="A73" s="451"/>
      <c r="B73" s="451"/>
      <c r="C73" s="451"/>
      <c r="D73" s="453"/>
      <c r="E73" s="453"/>
      <c r="F73" s="451"/>
      <c r="G73" s="451"/>
      <c r="H73" s="413"/>
      <c r="I73" s="413"/>
      <c r="J73" s="413"/>
      <c r="K73" s="413"/>
    </row>
    <row r="74" spans="1:11" ht="12.75">
      <c r="A74" s="451"/>
      <c r="B74" s="451"/>
      <c r="C74" s="451"/>
      <c r="D74" s="453"/>
      <c r="E74" s="453"/>
      <c r="F74" s="451"/>
      <c r="G74" s="451"/>
      <c r="H74" s="413"/>
      <c r="I74" s="413"/>
      <c r="J74" s="413"/>
      <c r="K74" s="413"/>
    </row>
    <row r="75" spans="1:11" ht="12.75">
      <c r="A75" s="451"/>
      <c r="B75" s="451"/>
      <c r="C75" s="451"/>
      <c r="D75" s="453"/>
      <c r="E75" s="453"/>
      <c r="F75" s="451"/>
      <c r="G75" s="451"/>
      <c r="H75" s="413"/>
      <c r="I75" s="413"/>
      <c r="J75" s="413"/>
      <c r="K75" s="413"/>
    </row>
    <row r="76" spans="1:11" ht="12.75">
      <c r="A76" s="451"/>
      <c r="B76" s="451"/>
      <c r="C76" s="451"/>
      <c r="D76" s="453"/>
      <c r="E76" s="453"/>
      <c r="F76" s="451"/>
      <c r="G76" s="451"/>
      <c r="H76" s="413"/>
      <c r="I76" s="413"/>
      <c r="J76" s="413"/>
      <c r="K76" s="413"/>
    </row>
    <row r="77" spans="1:11" ht="12.75">
      <c r="A77" s="451"/>
      <c r="B77" s="450"/>
      <c r="C77" s="451"/>
      <c r="D77" s="464"/>
      <c r="E77" s="464"/>
      <c r="F77" s="451"/>
      <c r="G77" s="451"/>
      <c r="H77" s="457"/>
      <c r="I77" s="457"/>
      <c r="J77" s="457"/>
      <c r="K77" s="457"/>
    </row>
    <row r="78" spans="1:11" ht="12.75">
      <c r="A78" s="450"/>
      <c r="B78" s="450"/>
      <c r="C78" s="451"/>
      <c r="D78" s="451"/>
      <c r="E78" s="451"/>
      <c r="F78" s="451"/>
      <c r="G78" s="451"/>
      <c r="H78" s="452"/>
      <c r="I78" s="452"/>
      <c r="J78" s="452"/>
      <c r="K78" s="452"/>
    </row>
    <row r="79" spans="1:11" ht="12.75">
      <c r="A79" s="451"/>
      <c r="B79" s="451"/>
      <c r="C79" s="451"/>
      <c r="D79" s="453"/>
      <c r="E79" s="453"/>
      <c r="F79" s="451"/>
      <c r="G79" s="451"/>
      <c r="H79" s="413"/>
      <c r="I79" s="413"/>
      <c r="J79" s="413"/>
      <c r="K79" s="413"/>
    </row>
    <row r="80" spans="1:11" ht="12.75">
      <c r="A80" s="451"/>
      <c r="B80" s="451"/>
      <c r="C80" s="451"/>
      <c r="D80" s="453"/>
      <c r="E80" s="453"/>
      <c r="F80" s="451"/>
      <c r="G80" s="451"/>
      <c r="H80" s="413"/>
      <c r="I80" s="413"/>
      <c r="J80" s="413"/>
      <c r="K80" s="413"/>
    </row>
    <row r="81" spans="1:11" ht="12.75">
      <c r="A81" s="451"/>
      <c r="B81" s="451"/>
      <c r="C81" s="451"/>
      <c r="D81" s="453"/>
      <c r="E81" s="453"/>
      <c r="F81" s="451"/>
      <c r="G81" s="451"/>
      <c r="H81" s="413"/>
      <c r="I81" s="413"/>
      <c r="J81" s="413"/>
      <c r="K81" s="413"/>
    </row>
    <row r="82" spans="1:11" ht="12.75">
      <c r="A82" s="451"/>
      <c r="B82" s="451"/>
      <c r="C82" s="451"/>
      <c r="D82" s="453"/>
      <c r="E82" s="453"/>
      <c r="F82" s="451"/>
      <c r="G82" s="451"/>
      <c r="H82" s="413"/>
      <c r="I82" s="413"/>
      <c r="J82" s="413"/>
      <c r="K82" s="413"/>
    </row>
    <row r="83" spans="1:11" ht="12.75">
      <c r="A83" s="451"/>
      <c r="B83" s="451"/>
      <c r="C83" s="451"/>
      <c r="D83" s="453"/>
      <c r="E83" s="453"/>
      <c r="F83" s="451"/>
      <c r="G83" s="451"/>
      <c r="H83" s="413"/>
      <c r="I83" s="413"/>
      <c r="J83" s="413"/>
      <c r="K83" s="413"/>
    </row>
    <row r="84" spans="1:11" ht="12.75">
      <c r="A84" s="451"/>
      <c r="B84" s="451"/>
      <c r="C84" s="451"/>
      <c r="D84" s="453"/>
      <c r="E84" s="453"/>
      <c r="F84" s="451"/>
      <c r="G84" s="451"/>
      <c r="H84" s="413"/>
      <c r="I84" s="413"/>
      <c r="J84" s="413"/>
      <c r="K84" s="413"/>
    </row>
    <row r="85" spans="1:11" ht="12.75">
      <c r="A85" s="451"/>
      <c r="B85" s="451"/>
      <c r="C85" s="451"/>
      <c r="D85" s="453"/>
      <c r="E85" s="453"/>
      <c r="F85" s="451"/>
      <c r="G85" s="451"/>
      <c r="H85" s="413"/>
      <c r="I85" s="413"/>
      <c r="J85" s="413"/>
      <c r="K85" s="413"/>
    </row>
    <row r="86" spans="1:11" ht="12.75">
      <c r="A86" s="451"/>
      <c r="B86" s="451"/>
      <c r="C86" s="451"/>
      <c r="D86" s="453"/>
      <c r="E86" s="453"/>
      <c r="F86" s="451"/>
      <c r="G86" s="451"/>
      <c r="H86" s="413"/>
      <c r="I86" s="413"/>
      <c r="J86" s="413"/>
      <c r="K86" s="413"/>
    </row>
    <row r="87" spans="1:11" ht="12.75">
      <c r="A87" s="451"/>
      <c r="B87" s="450"/>
      <c r="C87" s="451"/>
      <c r="D87" s="464"/>
      <c r="E87" s="464"/>
      <c r="F87" s="451"/>
      <c r="G87" s="451"/>
      <c r="H87" s="457"/>
      <c r="I87" s="457"/>
      <c r="J87" s="457"/>
      <c r="K87" s="457"/>
    </row>
    <row r="88" spans="1:11" ht="12.75">
      <c r="A88" s="451"/>
      <c r="B88" s="450"/>
      <c r="C88" s="451"/>
      <c r="D88" s="464"/>
      <c r="E88" s="464"/>
      <c r="F88" s="451"/>
      <c r="G88" s="451"/>
      <c r="H88" s="457"/>
      <c r="I88" s="457"/>
      <c r="J88" s="457"/>
      <c r="K88" s="457"/>
    </row>
    <row r="89" spans="1:11" ht="12.75">
      <c r="A89" s="451"/>
      <c r="B89" s="450"/>
      <c r="C89" s="451"/>
      <c r="D89" s="464"/>
      <c r="E89" s="464"/>
      <c r="F89" s="451"/>
      <c r="G89" s="451"/>
      <c r="H89" s="457"/>
      <c r="I89" s="457"/>
      <c r="J89" s="457"/>
      <c r="K89" s="457"/>
    </row>
    <row r="90" spans="1:11" ht="12.75">
      <c r="A90" s="451"/>
      <c r="B90" s="450"/>
      <c r="C90" s="451"/>
      <c r="D90" s="464"/>
      <c r="E90" s="464"/>
      <c r="F90" s="451"/>
      <c r="G90" s="451"/>
      <c r="H90" s="457"/>
      <c r="I90" s="457"/>
      <c r="J90" s="457"/>
      <c r="K90" s="457"/>
    </row>
    <row r="91" spans="1:11" ht="12.75">
      <c r="A91" s="450"/>
      <c r="B91" s="450"/>
      <c r="C91" s="451"/>
      <c r="D91" s="451"/>
      <c r="E91" s="451"/>
      <c r="F91" s="451"/>
      <c r="G91" s="451"/>
      <c r="H91" s="452"/>
      <c r="I91" s="452"/>
      <c r="J91" s="452"/>
      <c r="K91" s="452"/>
    </row>
    <row r="92" spans="1:11" ht="12.75">
      <c r="A92" s="451"/>
      <c r="B92" s="451"/>
      <c r="C92" s="451"/>
      <c r="D92" s="453"/>
      <c r="E92" s="453"/>
      <c r="F92" s="451"/>
      <c r="G92" s="451"/>
      <c r="H92" s="413"/>
      <c r="I92" s="413"/>
      <c r="J92" s="413"/>
      <c r="K92" s="413"/>
    </row>
    <row r="93" spans="1:11" ht="12.75">
      <c r="A93" s="451"/>
      <c r="B93" s="451"/>
      <c r="C93" s="451"/>
      <c r="D93" s="453"/>
      <c r="E93" s="453"/>
      <c r="F93" s="451"/>
      <c r="G93" s="451"/>
      <c r="H93" s="413"/>
      <c r="I93" s="413"/>
      <c r="J93" s="413"/>
      <c r="K93" s="413"/>
    </row>
    <row r="94" spans="1:11" ht="12.75">
      <c r="A94" s="451"/>
      <c r="B94" s="451"/>
      <c r="C94" s="451"/>
      <c r="D94" s="453"/>
      <c r="E94" s="453"/>
      <c r="F94" s="451"/>
      <c r="G94" s="451"/>
      <c r="H94" s="413"/>
      <c r="I94" s="413"/>
      <c r="J94" s="413"/>
      <c r="K94" s="413"/>
    </row>
    <row r="95" spans="1:11" ht="12.75">
      <c r="A95" s="451"/>
      <c r="B95" s="450"/>
      <c r="C95" s="451"/>
      <c r="D95" s="464"/>
      <c r="E95" s="464"/>
      <c r="F95" s="451"/>
      <c r="G95" s="451"/>
      <c r="H95" s="457"/>
      <c r="I95" s="457"/>
      <c r="J95" s="457"/>
      <c r="K95" s="457"/>
    </row>
    <row r="96" spans="1:11" ht="12.75">
      <c r="A96" s="450"/>
      <c r="B96" s="450"/>
      <c r="C96" s="451"/>
      <c r="D96" s="451"/>
      <c r="E96" s="451"/>
      <c r="F96" s="451"/>
      <c r="G96" s="451"/>
      <c r="H96" s="452"/>
      <c r="I96" s="452"/>
      <c r="J96" s="452"/>
      <c r="K96" s="452"/>
    </row>
    <row r="97" spans="1:11" ht="12.75">
      <c r="A97" s="451"/>
      <c r="B97" s="451"/>
      <c r="C97" s="453"/>
      <c r="D97" s="453"/>
      <c r="E97" s="453"/>
      <c r="F97" s="451"/>
      <c r="G97" s="451"/>
      <c r="H97" s="413"/>
      <c r="I97" s="413"/>
      <c r="J97" s="413"/>
      <c r="K97" s="413"/>
    </row>
    <row r="98" spans="1:11" ht="12.75">
      <c r="A98" s="451"/>
      <c r="B98" s="451"/>
      <c r="C98" s="453"/>
      <c r="D98" s="453"/>
      <c r="E98" s="453"/>
      <c r="F98" s="451"/>
      <c r="G98" s="451"/>
      <c r="H98" s="413"/>
      <c r="I98" s="413"/>
      <c r="J98" s="413"/>
      <c r="K98" s="413"/>
    </row>
    <row r="99" spans="1:11" ht="12.75">
      <c r="A99" s="451"/>
      <c r="B99" s="451"/>
      <c r="C99" s="453"/>
      <c r="D99" s="453"/>
      <c r="E99" s="453"/>
      <c r="F99" s="451"/>
      <c r="G99" s="451"/>
      <c r="H99" s="413"/>
      <c r="I99" s="413"/>
      <c r="J99" s="413"/>
      <c r="K99" s="413"/>
    </row>
    <row r="100" spans="1:11" ht="12.75">
      <c r="A100" s="451"/>
      <c r="B100" s="451"/>
      <c r="C100" s="453"/>
      <c r="D100" s="453"/>
      <c r="E100" s="453"/>
      <c r="F100" s="451"/>
      <c r="G100" s="451"/>
      <c r="H100" s="413"/>
      <c r="I100" s="413"/>
      <c r="J100" s="413"/>
      <c r="K100" s="413"/>
    </row>
    <row r="101" spans="1:11" ht="12.75">
      <c r="A101" s="451"/>
      <c r="B101" s="450"/>
      <c r="C101" s="464"/>
      <c r="D101" s="464"/>
      <c r="E101" s="464"/>
      <c r="F101" s="451"/>
      <c r="G101" s="451"/>
      <c r="H101" s="457"/>
      <c r="I101" s="457"/>
      <c r="J101" s="457"/>
      <c r="K101" s="457"/>
    </row>
    <row r="102" spans="1:11" ht="12.75">
      <c r="A102" s="450"/>
      <c r="B102" s="450"/>
      <c r="C102" s="451"/>
      <c r="D102" s="451"/>
      <c r="E102" s="451"/>
      <c r="F102" s="451"/>
      <c r="G102" s="451"/>
      <c r="H102" s="452"/>
      <c r="I102" s="452"/>
      <c r="J102" s="452"/>
      <c r="K102" s="452"/>
    </row>
    <row r="103" spans="1:11" ht="12.75">
      <c r="A103" s="451"/>
      <c r="B103" s="451"/>
      <c r="C103" s="451"/>
      <c r="D103" s="451"/>
      <c r="E103" s="451"/>
      <c r="F103" s="451"/>
      <c r="G103" s="451"/>
      <c r="H103" s="413"/>
      <c r="I103" s="413"/>
      <c r="J103" s="413"/>
      <c r="K103" s="413"/>
    </row>
    <row r="104" spans="1:11" ht="12.75">
      <c r="A104" s="451"/>
      <c r="B104" s="451"/>
      <c r="C104" s="451"/>
      <c r="D104" s="451"/>
      <c r="E104" s="451"/>
      <c r="F104" s="451"/>
      <c r="G104" s="451"/>
      <c r="H104" s="413"/>
      <c r="I104" s="413"/>
      <c r="J104" s="413"/>
      <c r="K104" s="413"/>
    </row>
    <row r="105" spans="1:11" ht="12.75">
      <c r="A105" s="451"/>
      <c r="B105" s="451"/>
      <c r="C105" s="451"/>
      <c r="D105" s="451"/>
      <c r="E105" s="451"/>
      <c r="F105" s="451"/>
      <c r="G105" s="451"/>
      <c r="H105" s="413"/>
      <c r="I105" s="413"/>
      <c r="J105" s="413"/>
      <c r="K105" s="413"/>
    </row>
    <row r="106" spans="1:11" ht="12.75">
      <c r="A106" s="450"/>
      <c r="B106" s="451"/>
      <c r="C106" s="451"/>
      <c r="D106" s="451"/>
      <c r="E106" s="451"/>
      <c r="F106" s="451"/>
      <c r="G106" s="451"/>
      <c r="H106" s="413"/>
      <c r="I106" s="413"/>
      <c r="J106" s="413"/>
      <c r="K106" s="413"/>
    </row>
    <row r="107" spans="1:11" ht="12.75">
      <c r="A107" s="451"/>
      <c r="B107" s="451"/>
      <c r="C107" s="451"/>
      <c r="D107" s="451"/>
      <c r="E107" s="451"/>
      <c r="F107" s="451"/>
      <c r="G107" s="451"/>
      <c r="H107" s="413"/>
      <c r="I107" s="413"/>
      <c r="J107" s="413"/>
      <c r="K107" s="413"/>
    </row>
    <row r="108" spans="1:11" ht="12.75">
      <c r="A108" s="451"/>
      <c r="B108" s="451"/>
      <c r="C108" s="451"/>
      <c r="D108" s="451"/>
      <c r="E108" s="451"/>
      <c r="F108" s="451"/>
      <c r="G108" s="451"/>
      <c r="H108" s="413"/>
      <c r="I108" s="413"/>
      <c r="J108" s="413"/>
      <c r="K108" s="413"/>
    </row>
    <row r="109" spans="1:11" ht="12.75">
      <c r="A109" s="451"/>
      <c r="B109" s="451"/>
      <c r="C109" s="451"/>
      <c r="D109" s="451"/>
      <c r="E109" s="451"/>
      <c r="F109" s="451"/>
      <c r="G109" s="451"/>
      <c r="H109" s="413"/>
      <c r="I109" s="413"/>
      <c r="J109" s="413"/>
      <c r="K109" s="413"/>
    </row>
    <row r="110" spans="1:11" ht="12.75">
      <c r="A110" s="451"/>
      <c r="B110" s="451"/>
      <c r="C110" s="451"/>
      <c r="D110" s="451"/>
      <c r="E110" s="451"/>
      <c r="F110" s="451"/>
      <c r="G110" s="451"/>
      <c r="H110" s="413"/>
      <c r="I110" s="413"/>
      <c r="J110" s="413"/>
      <c r="K110" s="413"/>
    </row>
    <row r="111" spans="1:11" ht="12.75">
      <c r="A111" s="451"/>
      <c r="B111" s="450"/>
      <c r="C111" s="451"/>
      <c r="D111" s="451"/>
      <c r="E111" s="451"/>
      <c r="F111" s="451"/>
      <c r="G111" s="451"/>
      <c r="H111" s="457"/>
      <c r="I111" s="457"/>
      <c r="J111" s="457"/>
      <c r="K111" s="457"/>
    </row>
    <row r="112" spans="1:11" ht="12.75">
      <c r="A112" s="450"/>
      <c r="B112" s="450"/>
      <c r="C112" s="451"/>
      <c r="D112" s="451"/>
      <c r="E112" s="451"/>
      <c r="F112" s="451"/>
      <c r="G112" s="451"/>
      <c r="H112" s="452"/>
      <c r="I112" s="452"/>
      <c r="J112" s="452"/>
      <c r="K112" s="452"/>
    </row>
    <row r="113" spans="1:11" ht="12.75">
      <c r="A113" s="451"/>
      <c r="B113" s="451"/>
      <c r="C113" s="453"/>
      <c r="D113" s="451"/>
      <c r="E113" s="451"/>
      <c r="F113" s="451"/>
      <c r="G113" s="451"/>
      <c r="H113" s="413"/>
      <c r="I113" s="413"/>
      <c r="J113" s="413"/>
      <c r="K113" s="413"/>
    </row>
    <row r="114" spans="1:11" ht="12.75">
      <c r="A114" s="451"/>
      <c r="B114" s="451"/>
      <c r="C114" s="453"/>
      <c r="D114" s="451"/>
      <c r="E114" s="451"/>
      <c r="F114" s="451"/>
      <c r="G114" s="451"/>
      <c r="H114" s="413"/>
      <c r="I114" s="413"/>
      <c r="J114" s="413"/>
      <c r="K114" s="413"/>
    </row>
    <row r="115" spans="1:11" ht="12.75">
      <c r="A115" s="451"/>
      <c r="B115" s="450"/>
      <c r="C115" s="464"/>
      <c r="D115" s="451"/>
      <c r="E115" s="451"/>
      <c r="F115" s="451"/>
      <c r="G115" s="451"/>
      <c r="H115" s="457"/>
      <c r="I115" s="457"/>
      <c r="J115" s="457"/>
      <c r="K115" s="457"/>
    </row>
    <row r="116" spans="1:11" ht="12.75">
      <c r="A116" s="450"/>
      <c r="B116" s="450"/>
      <c r="C116" s="451"/>
      <c r="D116" s="451"/>
      <c r="E116" s="451"/>
      <c r="F116" s="451"/>
      <c r="G116" s="465"/>
      <c r="H116" s="452"/>
      <c r="I116" s="452"/>
      <c r="J116" s="452"/>
      <c r="K116" s="452"/>
    </row>
    <row r="117" spans="1:11" ht="12.75">
      <c r="A117" s="460"/>
      <c r="B117" s="451"/>
      <c r="C117" s="465"/>
      <c r="D117" s="465"/>
      <c r="E117" s="465"/>
      <c r="F117" s="465"/>
      <c r="G117" s="465"/>
      <c r="H117" s="452"/>
      <c r="I117" s="452"/>
      <c r="J117" s="452"/>
      <c r="K117" s="452"/>
    </row>
    <row r="118" spans="1:11" ht="12.75">
      <c r="A118" s="451"/>
      <c r="B118" s="451"/>
      <c r="C118" s="465"/>
      <c r="D118" s="465"/>
      <c r="E118" s="465"/>
      <c r="F118" s="465"/>
      <c r="G118" s="465"/>
      <c r="H118" s="452"/>
      <c r="I118" s="452"/>
      <c r="J118" s="452"/>
      <c r="K118" s="452"/>
    </row>
    <row r="119" spans="1:11" ht="12.75">
      <c r="A119" s="450"/>
      <c r="B119" s="450"/>
      <c r="C119" s="465"/>
      <c r="D119" s="465"/>
      <c r="E119" s="465"/>
      <c r="F119" s="465"/>
      <c r="G119" s="465"/>
      <c r="H119" s="452"/>
      <c r="I119" s="452"/>
      <c r="J119" s="452"/>
      <c r="K119" s="452"/>
    </row>
    <row r="120" spans="1:11" ht="12.75">
      <c r="A120" s="450"/>
      <c r="B120" s="450"/>
      <c r="C120" s="451"/>
      <c r="D120" s="451"/>
      <c r="E120" s="451"/>
      <c r="F120" s="451"/>
      <c r="G120" s="451"/>
      <c r="H120" s="452"/>
      <c r="I120" s="452"/>
      <c r="J120" s="452"/>
      <c r="K120" s="452"/>
    </row>
    <row r="121" spans="1:11" ht="12.75">
      <c r="A121" s="451"/>
      <c r="B121" s="451"/>
      <c r="C121" s="453"/>
      <c r="D121" s="451"/>
      <c r="E121" s="451"/>
      <c r="F121" s="451"/>
      <c r="G121" s="451"/>
      <c r="H121" s="413"/>
      <c r="I121" s="413"/>
      <c r="J121" s="413"/>
      <c r="K121" s="413"/>
    </row>
    <row r="122" spans="1:11" ht="12.75">
      <c r="A122" s="451"/>
      <c r="B122" s="452"/>
      <c r="C122" s="453"/>
      <c r="D122" s="451"/>
      <c r="E122" s="451"/>
      <c r="F122" s="451"/>
      <c r="G122" s="451"/>
      <c r="H122" s="413"/>
      <c r="I122" s="413"/>
      <c r="J122" s="413"/>
      <c r="K122" s="413"/>
    </row>
    <row r="123" spans="1:11" ht="12.75">
      <c r="A123" s="451"/>
      <c r="B123" s="466"/>
      <c r="C123" s="464"/>
      <c r="D123" s="451"/>
      <c r="E123" s="451"/>
      <c r="F123" s="451"/>
      <c r="G123" s="451"/>
      <c r="H123" s="457"/>
      <c r="I123" s="457"/>
      <c r="J123" s="457"/>
      <c r="K123" s="457"/>
    </row>
    <row r="124" spans="1:11" ht="12.75">
      <c r="A124" s="451"/>
      <c r="B124" s="466"/>
      <c r="C124" s="464"/>
      <c r="D124" s="451"/>
      <c r="E124" s="451"/>
      <c r="F124" s="451"/>
      <c r="G124" s="451"/>
      <c r="H124" s="457"/>
      <c r="I124" s="457"/>
      <c r="J124" s="457"/>
      <c r="K124" s="457"/>
    </row>
    <row r="125" spans="1:11" ht="12.75">
      <c r="A125" s="451"/>
      <c r="B125" s="466"/>
      <c r="C125" s="464"/>
      <c r="D125" s="451"/>
      <c r="E125" s="451"/>
      <c r="F125" s="451"/>
      <c r="G125" s="451"/>
      <c r="H125" s="457"/>
      <c r="I125" s="457"/>
      <c r="J125" s="457"/>
      <c r="K125" s="457"/>
    </row>
    <row r="126" spans="1:11" ht="12.75">
      <c r="A126" s="451"/>
      <c r="B126" s="466"/>
      <c r="C126" s="464"/>
      <c r="D126" s="451"/>
      <c r="E126" s="451"/>
      <c r="F126" s="451"/>
      <c r="G126" s="451"/>
      <c r="H126" s="457"/>
      <c r="I126" s="457"/>
      <c r="J126" s="457"/>
      <c r="K126" s="457"/>
    </row>
    <row r="127" spans="1:11" ht="12.75">
      <c r="A127" s="450"/>
      <c r="B127" s="450"/>
      <c r="C127" s="451"/>
      <c r="D127" s="451"/>
      <c r="E127" s="451"/>
      <c r="F127" s="451"/>
      <c r="G127" s="451"/>
      <c r="H127" s="452"/>
      <c r="I127" s="452"/>
      <c r="J127" s="452"/>
      <c r="K127" s="452"/>
    </row>
    <row r="128" spans="1:11" ht="12.75">
      <c r="A128" s="451"/>
      <c r="B128" s="451"/>
      <c r="C128" s="453"/>
      <c r="D128" s="453"/>
      <c r="E128" s="453"/>
      <c r="F128" s="451"/>
      <c r="G128" s="451"/>
      <c r="H128" s="413"/>
      <c r="I128" s="413"/>
      <c r="J128" s="413"/>
      <c r="K128" s="413"/>
    </row>
    <row r="129" spans="1:11" ht="12.75">
      <c r="A129" s="451"/>
      <c r="B129" s="451"/>
      <c r="C129" s="453"/>
      <c r="D129" s="453"/>
      <c r="E129" s="453"/>
      <c r="F129" s="451"/>
      <c r="G129" s="451"/>
      <c r="H129" s="413"/>
      <c r="I129" s="413"/>
      <c r="J129" s="413"/>
      <c r="K129" s="413"/>
    </row>
    <row r="130" spans="1:11" ht="12.75">
      <c r="A130" s="451"/>
      <c r="B130" s="451"/>
      <c r="C130" s="453"/>
      <c r="D130" s="453"/>
      <c r="E130" s="453"/>
      <c r="F130" s="451"/>
      <c r="G130" s="451"/>
      <c r="H130" s="413"/>
      <c r="I130" s="413"/>
      <c r="J130" s="413"/>
      <c r="K130" s="413"/>
    </row>
    <row r="131" spans="1:11" ht="12.75">
      <c r="A131" s="452"/>
      <c r="B131" s="451"/>
      <c r="C131" s="453"/>
      <c r="D131" s="413"/>
      <c r="E131" s="413"/>
      <c r="F131" s="452"/>
      <c r="G131" s="452"/>
      <c r="H131" s="413"/>
      <c r="I131" s="413"/>
      <c r="J131" s="413"/>
      <c r="K131" s="413"/>
    </row>
    <row r="132" spans="1:11" ht="12.75">
      <c r="A132" s="452"/>
      <c r="B132" s="452"/>
      <c r="C132" s="413"/>
      <c r="D132" s="413"/>
      <c r="E132" s="413"/>
      <c r="F132" s="452"/>
      <c r="G132" s="452"/>
      <c r="H132" s="413"/>
      <c r="I132" s="413"/>
      <c r="J132" s="413"/>
      <c r="K132" s="413"/>
    </row>
    <row r="133" spans="1:11" ht="12.75">
      <c r="A133" s="452"/>
      <c r="B133" s="466"/>
      <c r="C133" s="457"/>
      <c r="D133" s="457"/>
      <c r="E133" s="457"/>
      <c r="F133" s="452"/>
      <c r="G133" s="452"/>
      <c r="H133" s="457"/>
      <c r="I133" s="457"/>
      <c r="J133" s="457"/>
      <c r="K133" s="457"/>
    </row>
    <row r="134" spans="1:11" ht="12.75">
      <c r="A134" s="452"/>
      <c r="B134" s="466"/>
      <c r="C134" s="452"/>
      <c r="D134" s="452"/>
      <c r="E134" s="452"/>
      <c r="F134" s="452"/>
      <c r="G134" s="452"/>
      <c r="H134" s="466"/>
      <c r="I134" s="466"/>
      <c r="J134" s="466"/>
      <c r="K134" s="466"/>
    </row>
    <row r="135" spans="1:11" ht="12.75">
      <c r="A135" s="452"/>
      <c r="B135" s="452"/>
      <c r="C135" s="452"/>
      <c r="D135" s="452"/>
      <c r="E135" s="452"/>
      <c r="F135" s="452"/>
      <c r="G135" s="452"/>
      <c r="H135" s="452"/>
      <c r="I135" s="452"/>
      <c r="J135" s="452"/>
      <c r="K135" s="452"/>
    </row>
    <row r="136" spans="1:11" ht="25.5" customHeight="1">
      <c r="A136" s="452"/>
      <c r="B136" s="452"/>
      <c r="C136" s="452"/>
      <c r="D136" s="467"/>
      <c r="E136" s="452"/>
      <c r="F136" s="452"/>
      <c r="G136" s="773"/>
      <c r="H136" s="773"/>
      <c r="I136" s="452"/>
      <c r="J136" s="452"/>
      <c r="K136" s="452"/>
    </row>
    <row r="137" spans="1:11" ht="12.75">
      <c r="A137" s="452"/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</row>
    <row r="138" spans="1:11" ht="12.75">
      <c r="A138" s="452"/>
      <c r="B138" s="452"/>
      <c r="C138" s="452"/>
      <c r="D138" s="452"/>
      <c r="E138" s="452"/>
      <c r="F138" s="452"/>
      <c r="G138" s="452"/>
      <c r="H138" s="452"/>
      <c r="I138" s="452"/>
      <c r="J138" s="452"/>
      <c r="K138" s="452"/>
    </row>
    <row r="139" spans="1:11" ht="12.75">
      <c r="A139" s="452"/>
      <c r="B139" s="452"/>
      <c r="C139" s="452"/>
      <c r="D139" s="452"/>
      <c r="E139" s="452"/>
      <c r="F139" s="452"/>
      <c r="G139" s="452"/>
      <c r="H139" s="452"/>
      <c r="I139" s="452"/>
      <c r="J139" s="452"/>
      <c r="K139" s="452"/>
    </row>
    <row r="140" spans="1:11" ht="12.75">
      <c r="A140" s="452"/>
      <c r="B140" s="452"/>
      <c r="C140" s="452"/>
      <c r="D140" s="452"/>
      <c r="E140" s="452"/>
      <c r="F140" s="452"/>
      <c r="G140" s="452"/>
      <c r="H140" s="452"/>
      <c r="I140" s="452"/>
      <c r="J140" s="452"/>
      <c r="K140" s="452"/>
    </row>
    <row r="141" spans="1:11" ht="12.75">
      <c r="A141" s="452"/>
      <c r="B141" s="452"/>
      <c r="C141" s="452"/>
      <c r="D141" s="452"/>
      <c r="E141" s="452"/>
      <c r="F141" s="452"/>
      <c r="G141" s="452"/>
      <c r="H141" s="452"/>
      <c r="I141" s="452"/>
      <c r="J141" s="452"/>
      <c r="K141" s="452"/>
    </row>
    <row r="142" spans="1:11" ht="12.75">
      <c r="A142" s="452"/>
      <c r="B142" s="452"/>
      <c r="C142" s="452"/>
      <c r="D142" s="452"/>
      <c r="E142" s="452"/>
      <c r="F142" s="452"/>
      <c r="G142" s="452"/>
      <c r="H142" s="452"/>
      <c r="I142" s="452"/>
      <c r="J142" s="452"/>
      <c r="K142" s="452"/>
    </row>
    <row r="143" spans="1:11" ht="12.75">
      <c r="A143" s="452"/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</row>
    <row r="144" ht="12.75">
      <c r="A144" s="452"/>
    </row>
    <row r="145" ht="12.75">
      <c r="A145" s="452"/>
    </row>
    <row r="146" ht="12.75">
      <c r="A146" s="452"/>
    </row>
    <row r="147" ht="12.75">
      <c r="A147" s="452"/>
    </row>
    <row r="148" ht="12.75">
      <c r="A148" s="452"/>
    </row>
    <row r="149" ht="12.75">
      <c r="A149" s="452"/>
    </row>
    <row r="150" ht="12.75">
      <c r="A150" s="452"/>
    </row>
    <row r="151" ht="12.75">
      <c r="A151" s="452"/>
    </row>
    <row r="152" ht="12.75">
      <c r="A152" s="452"/>
    </row>
    <row r="153" ht="12.75">
      <c r="A153" s="452"/>
    </row>
    <row r="154" ht="12.75">
      <c r="A154" s="452"/>
    </row>
    <row r="155" ht="12.75">
      <c r="A155" s="452"/>
    </row>
    <row r="156" ht="12.75">
      <c r="A156" s="452"/>
    </row>
    <row r="157" ht="12.75">
      <c r="A157" s="452"/>
    </row>
    <row r="158" ht="12.75">
      <c r="A158" s="452"/>
    </row>
    <row r="159" ht="12.75">
      <c r="A159" s="452"/>
    </row>
    <row r="160" ht="12.75">
      <c r="A160" s="452"/>
    </row>
    <row r="161" ht="12.75">
      <c r="A161" s="452"/>
    </row>
    <row r="162" ht="12.75">
      <c r="A162" s="452"/>
    </row>
    <row r="163" ht="12.75">
      <c r="A163" s="452"/>
    </row>
    <row r="164" ht="12.75">
      <c r="A164" s="452"/>
    </row>
    <row r="165" ht="12.75">
      <c r="A165" s="452"/>
    </row>
    <row r="166" ht="12.75">
      <c r="A166" s="452"/>
    </row>
    <row r="167" ht="12.75">
      <c r="A167" s="452"/>
    </row>
    <row r="168" ht="12.75">
      <c r="A168" s="452"/>
    </row>
    <row r="169" ht="12.75">
      <c r="A169" s="452"/>
    </row>
  </sheetData>
  <sheetProtection/>
  <mergeCells count="18">
    <mergeCell ref="A1:K1"/>
    <mergeCell ref="B3:C3"/>
    <mergeCell ref="D3:E3"/>
    <mergeCell ref="F3:G3"/>
    <mergeCell ref="H3:I3"/>
    <mergeCell ref="J3:M3"/>
    <mergeCell ref="A28:L28"/>
    <mergeCell ref="A29:L29"/>
    <mergeCell ref="A30:L30"/>
    <mergeCell ref="A31:L31"/>
    <mergeCell ref="B4:C4"/>
    <mergeCell ref="A13:L13"/>
    <mergeCell ref="B21:I21"/>
    <mergeCell ref="A27:L27"/>
    <mergeCell ref="A32:L32"/>
    <mergeCell ref="A33:L33"/>
    <mergeCell ref="A34:H34"/>
    <mergeCell ref="G136:H136"/>
  </mergeCells>
  <printOptions/>
  <pageMargins left="0.7" right="0.1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4.57421875" style="443" customWidth="1"/>
    <col min="2" max="2" width="15.28125" style="414" customWidth="1"/>
    <col min="3" max="3" width="8.57421875" style="414" customWidth="1"/>
    <col min="4" max="4" width="6.8515625" style="414" customWidth="1"/>
    <col min="5" max="5" width="7.57421875" style="414" customWidth="1"/>
    <col min="6" max="6" width="8.28125" style="414" customWidth="1"/>
    <col min="7" max="7" width="8.421875" style="414" customWidth="1"/>
    <col min="8" max="16384" width="9.140625" style="414" customWidth="1"/>
  </cols>
  <sheetData>
    <row r="1" spans="1:11" ht="15">
      <c r="A1" s="774" t="s">
        <v>325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</row>
    <row r="2" spans="1:11" ht="18.75" thickBot="1">
      <c r="A2" s="415"/>
      <c r="B2" s="416"/>
      <c r="C2" s="417"/>
      <c r="D2" s="417"/>
      <c r="E2" s="417"/>
      <c r="F2" s="417"/>
      <c r="G2" s="417"/>
      <c r="H2" s="418"/>
      <c r="K2" s="419" t="s">
        <v>246</v>
      </c>
    </row>
    <row r="3" spans="1:13" ht="12.75">
      <c r="A3" s="420" t="s">
        <v>247</v>
      </c>
      <c r="B3" s="776" t="s">
        <v>247</v>
      </c>
      <c r="C3" s="777"/>
      <c r="D3" s="778" t="s">
        <v>248</v>
      </c>
      <c r="E3" s="779"/>
      <c r="F3" s="780" t="s">
        <v>249</v>
      </c>
      <c r="G3" s="779"/>
      <c r="H3" s="780" t="s">
        <v>250</v>
      </c>
      <c r="I3" s="779"/>
      <c r="J3" s="781" t="s">
        <v>251</v>
      </c>
      <c r="K3" s="782"/>
      <c r="L3" s="782"/>
      <c r="M3" s="783"/>
    </row>
    <row r="4" spans="1:13" ht="13.5" thickBot="1">
      <c r="A4" s="421" t="s">
        <v>252</v>
      </c>
      <c r="B4" s="771" t="s">
        <v>253</v>
      </c>
      <c r="C4" s="772"/>
      <c r="D4" s="422" t="s">
        <v>254</v>
      </c>
      <c r="E4" s="423" t="s">
        <v>255</v>
      </c>
      <c r="F4" s="423" t="s">
        <v>254</v>
      </c>
      <c r="G4" s="423" t="s">
        <v>255</v>
      </c>
      <c r="H4" s="423" t="s">
        <v>254</v>
      </c>
      <c r="I4" s="423" t="s">
        <v>255</v>
      </c>
      <c r="J4" s="424" t="s">
        <v>256</v>
      </c>
      <c r="K4" s="424" t="s">
        <v>257</v>
      </c>
      <c r="L4" s="424" t="s">
        <v>258</v>
      </c>
      <c r="M4" s="425" t="s">
        <v>259</v>
      </c>
    </row>
    <row r="5" spans="1:13" ht="14.25" customHeight="1">
      <c r="A5" s="426" t="s">
        <v>326</v>
      </c>
      <c r="B5" s="497" t="s">
        <v>261</v>
      </c>
      <c r="C5" s="427"/>
      <c r="D5" s="428"/>
      <c r="E5" s="428"/>
      <c r="F5" s="428"/>
      <c r="G5" s="428"/>
      <c r="H5" s="428"/>
      <c r="I5" s="429"/>
      <c r="J5" s="430"/>
      <c r="K5" s="430"/>
      <c r="L5" s="430"/>
      <c r="M5" s="431"/>
    </row>
    <row r="6" spans="1:13" ht="12.75">
      <c r="A6" s="479" t="s">
        <v>327</v>
      </c>
      <c r="B6" s="531" t="s">
        <v>328</v>
      </c>
      <c r="C6" s="434" t="s">
        <v>191</v>
      </c>
      <c r="D6" s="435"/>
      <c r="E6" s="435"/>
      <c r="F6" s="515" t="s">
        <v>315</v>
      </c>
      <c r="G6" s="515">
        <v>35</v>
      </c>
      <c r="H6" s="435"/>
      <c r="I6" s="437"/>
      <c r="J6" s="436">
        <v>0</v>
      </c>
      <c r="K6" s="436">
        <v>0</v>
      </c>
      <c r="L6" s="436">
        <v>0</v>
      </c>
      <c r="M6" s="438">
        <v>0</v>
      </c>
    </row>
    <row r="7" spans="1:13" ht="12.75" customHeight="1">
      <c r="A7" s="479" t="s">
        <v>329</v>
      </c>
      <c r="B7" s="531" t="s">
        <v>330</v>
      </c>
      <c r="C7" s="434" t="s">
        <v>61</v>
      </c>
      <c r="D7" s="435"/>
      <c r="E7" s="435"/>
      <c r="F7" s="515" t="s">
        <v>315</v>
      </c>
      <c r="G7" s="515">
        <v>35</v>
      </c>
      <c r="H7" s="435"/>
      <c r="I7" s="437"/>
      <c r="J7" s="436">
        <v>1.273</v>
      </c>
      <c r="K7" s="436">
        <v>1.32</v>
      </c>
      <c r="L7" s="436">
        <v>1.32</v>
      </c>
      <c r="M7" s="438">
        <v>1.317</v>
      </c>
    </row>
    <row r="8" spans="1:13" ht="13.5" customHeight="1">
      <c r="A8" s="532" t="s">
        <v>331</v>
      </c>
      <c r="B8" s="531" t="s">
        <v>332</v>
      </c>
      <c r="C8" s="434" t="s">
        <v>57</v>
      </c>
      <c r="D8" s="435"/>
      <c r="E8" s="435"/>
      <c r="F8" s="515" t="s">
        <v>315</v>
      </c>
      <c r="G8" s="515">
        <v>35</v>
      </c>
      <c r="H8" s="435"/>
      <c r="I8" s="437"/>
      <c r="J8" s="436">
        <v>0</v>
      </c>
      <c r="K8" s="436">
        <v>0</v>
      </c>
      <c r="L8" s="436">
        <v>0</v>
      </c>
      <c r="M8" s="438">
        <v>0</v>
      </c>
    </row>
    <row r="9" spans="1:13" ht="14.25" customHeight="1">
      <c r="A9" s="500" t="s">
        <v>262</v>
      </c>
      <c r="B9" s="533" t="s">
        <v>333</v>
      </c>
      <c r="C9" s="527" t="s">
        <v>202</v>
      </c>
      <c r="D9" s="528"/>
      <c r="E9" s="528"/>
      <c r="F9" s="534" t="s">
        <v>315</v>
      </c>
      <c r="G9" s="534">
        <v>35</v>
      </c>
      <c r="H9" s="528"/>
      <c r="I9" s="535"/>
      <c r="J9" s="436">
        <v>0</v>
      </c>
      <c r="K9" s="436">
        <v>0</v>
      </c>
      <c r="L9" s="436">
        <v>0</v>
      </c>
      <c r="M9" s="438">
        <v>0</v>
      </c>
    </row>
    <row r="10" spans="1:13" ht="13.5" customHeight="1">
      <c r="A10" s="500" t="s">
        <v>285</v>
      </c>
      <c r="B10" s="531" t="s">
        <v>334</v>
      </c>
      <c r="C10" s="434" t="s">
        <v>146</v>
      </c>
      <c r="D10" s="435"/>
      <c r="E10" s="435"/>
      <c r="F10" s="515" t="s">
        <v>315</v>
      </c>
      <c r="G10" s="515">
        <v>35</v>
      </c>
      <c r="H10" s="435"/>
      <c r="I10" s="435"/>
      <c r="J10" s="436">
        <v>0</v>
      </c>
      <c r="K10" s="436">
        <v>0</v>
      </c>
      <c r="L10" s="436">
        <v>0</v>
      </c>
      <c r="M10" s="438">
        <v>0</v>
      </c>
    </row>
    <row r="11" spans="1:13" ht="13.5" customHeight="1">
      <c r="A11" s="432"/>
      <c r="B11" s="531" t="s">
        <v>335</v>
      </c>
      <c r="C11" s="434" t="s">
        <v>118</v>
      </c>
      <c r="D11" s="435"/>
      <c r="E11" s="435"/>
      <c r="F11" s="515" t="s">
        <v>315</v>
      </c>
      <c r="G11" s="515">
        <v>35</v>
      </c>
      <c r="H11" s="435"/>
      <c r="I11" s="435"/>
      <c r="J11" s="436">
        <v>0.048</v>
      </c>
      <c r="K11" s="436">
        <v>0.047</v>
      </c>
      <c r="L11" s="436">
        <v>0.047</v>
      </c>
      <c r="M11" s="438">
        <v>0</v>
      </c>
    </row>
    <row r="12" spans="1:13" ht="13.5" thickBot="1">
      <c r="A12" s="444"/>
      <c r="B12" s="529" t="s">
        <v>192</v>
      </c>
      <c r="C12" s="517"/>
      <c r="D12" s="518"/>
      <c r="E12" s="518"/>
      <c r="F12" s="519">
        <v>49.1</v>
      </c>
      <c r="G12" s="519">
        <v>35</v>
      </c>
      <c r="H12" s="518"/>
      <c r="I12" s="518"/>
      <c r="J12" s="521">
        <f>SUM(J6:J11)</f>
        <v>1.321</v>
      </c>
      <c r="K12" s="521">
        <f>SUM(K6:K11)</f>
        <v>1.367</v>
      </c>
      <c r="L12" s="521">
        <f>SUM(L6:L11)</f>
        <v>1.367</v>
      </c>
      <c r="M12" s="522">
        <f>SUM(M6:M11)</f>
        <v>1.317</v>
      </c>
    </row>
    <row r="13" spans="1:13" ht="12.75">
      <c r="A13" s="524"/>
      <c r="B13" s="524"/>
      <c r="C13" s="523"/>
      <c r="D13" s="452"/>
      <c r="E13" s="452"/>
      <c r="F13" s="413"/>
      <c r="G13" s="413"/>
      <c r="H13" s="452"/>
      <c r="I13" s="452"/>
      <c r="J13" s="413"/>
      <c r="K13" s="413"/>
      <c r="L13" s="413"/>
      <c r="M13" s="413"/>
    </row>
    <row r="14" spans="1:13" ht="12.75">
      <c r="A14" s="524"/>
      <c r="B14" s="524"/>
      <c r="C14" s="523"/>
      <c r="D14" s="452"/>
      <c r="E14" s="452"/>
      <c r="F14" s="413"/>
      <c r="G14" s="413"/>
      <c r="H14" s="452"/>
      <c r="I14" s="452"/>
      <c r="J14" s="413"/>
      <c r="K14" s="413"/>
      <c r="L14" s="413"/>
      <c r="M14" s="413"/>
    </row>
    <row r="15" spans="1:13" ht="13.5" customHeight="1">
      <c r="A15" s="524"/>
      <c r="B15" s="524"/>
      <c r="C15" s="523"/>
      <c r="D15" s="452"/>
      <c r="E15" s="452"/>
      <c r="F15" s="413"/>
      <c r="G15" s="413"/>
      <c r="H15" s="452"/>
      <c r="I15" s="452"/>
      <c r="J15" s="413"/>
      <c r="K15" s="413"/>
      <c r="L15" s="413"/>
      <c r="M15" s="413"/>
    </row>
    <row r="16" spans="1:13" ht="12.75">
      <c r="A16" s="524"/>
      <c r="B16" s="524"/>
      <c r="C16" s="523"/>
      <c r="D16" s="452"/>
      <c r="E16" s="452"/>
      <c r="F16" s="413"/>
      <c r="G16" s="413"/>
      <c r="H16" s="452"/>
      <c r="I16" s="452"/>
      <c r="J16" s="413"/>
      <c r="K16" s="413"/>
      <c r="L16" s="413"/>
      <c r="M16" s="413"/>
    </row>
    <row r="17" spans="1:13" ht="12.75">
      <c r="A17" s="524"/>
      <c r="B17" s="524"/>
      <c r="C17" s="523"/>
      <c r="D17" s="452"/>
      <c r="E17" s="452"/>
      <c r="F17" s="413"/>
      <c r="G17" s="413"/>
      <c r="H17" s="452"/>
      <c r="I17" s="452"/>
      <c r="J17" s="413"/>
      <c r="K17" s="413"/>
      <c r="L17" s="413"/>
      <c r="M17" s="413"/>
    </row>
    <row r="18" spans="1:13" ht="12.75">
      <c r="A18" t="s">
        <v>426</v>
      </c>
      <c r="B18" s="526"/>
      <c r="C18" s="526"/>
      <c r="D18" s="452"/>
      <c r="E18" s="452"/>
      <c r="F18" s="457"/>
      <c r="G18" s="457"/>
      <c r="H18" s="452"/>
      <c r="I18" s="452"/>
      <c r="J18" s="457"/>
      <c r="K18" s="457"/>
      <c r="L18" s="457"/>
      <c r="M18" s="457"/>
    </row>
    <row r="19" spans="1:12" ht="12.75">
      <c r="A19" s="450"/>
      <c r="B19" s="450"/>
      <c r="C19" s="451"/>
      <c r="D19" s="451"/>
      <c r="E19" s="451"/>
      <c r="F19" s="451"/>
      <c r="G19" s="451"/>
      <c r="H19" s="413"/>
      <c r="I19" s="413"/>
      <c r="J19" s="413"/>
      <c r="K19" s="413"/>
      <c r="L19" s="452"/>
    </row>
    <row r="20" spans="1:11" ht="12.75">
      <c r="A20" s="451"/>
      <c r="B20" s="451"/>
      <c r="C20" s="453"/>
      <c r="D20" s="453"/>
      <c r="E20" s="453"/>
      <c r="F20" s="451"/>
      <c r="G20" s="451"/>
      <c r="H20" s="413"/>
      <c r="I20" s="413"/>
      <c r="J20" s="413"/>
      <c r="K20" s="413"/>
    </row>
    <row r="21" spans="1:11" ht="12.75">
      <c r="A21" s="451"/>
      <c r="B21" s="451"/>
      <c r="C21" s="453"/>
      <c r="D21" s="453"/>
      <c r="E21" s="453"/>
      <c r="F21" s="453"/>
      <c r="G21" s="453"/>
      <c r="H21" s="413"/>
      <c r="I21" s="413"/>
      <c r="J21" s="413"/>
      <c r="K21" s="413"/>
    </row>
    <row r="22" spans="1:11" ht="12.75">
      <c r="A22" s="454"/>
      <c r="B22" s="455"/>
      <c r="C22" s="456"/>
      <c r="D22" s="456"/>
      <c r="E22" s="456"/>
      <c r="F22" s="456"/>
      <c r="G22" s="456"/>
      <c r="H22" s="457"/>
      <c r="I22" s="457"/>
      <c r="J22" s="457"/>
      <c r="K22" s="457"/>
    </row>
    <row r="23" spans="1:11" ht="12.75">
      <c r="A23" s="458"/>
      <c r="B23" s="450"/>
      <c r="C23" s="454"/>
      <c r="D23" s="454"/>
      <c r="E23" s="454"/>
      <c r="F23" s="454"/>
      <c r="G23" s="459"/>
      <c r="H23" s="452"/>
      <c r="I23" s="452"/>
      <c r="J23" s="452"/>
      <c r="K23" s="452"/>
    </row>
    <row r="24" spans="1:11" ht="12.75">
      <c r="A24" s="460"/>
      <c r="B24" s="461"/>
      <c r="C24" s="459"/>
      <c r="D24" s="459"/>
      <c r="E24" s="459"/>
      <c r="F24" s="454"/>
      <c r="G24" s="459"/>
      <c r="H24" s="413"/>
      <c r="I24" s="413"/>
      <c r="J24" s="413"/>
      <c r="K24" s="413"/>
    </row>
    <row r="25" spans="1:11" ht="12.75">
      <c r="A25" s="460"/>
      <c r="B25" s="461"/>
      <c r="C25" s="459"/>
      <c r="D25" s="459"/>
      <c r="E25" s="459"/>
      <c r="F25" s="454"/>
      <c r="G25" s="459"/>
      <c r="H25" s="413"/>
      <c r="I25" s="413"/>
      <c r="J25" s="413"/>
      <c r="K25" s="413"/>
    </row>
    <row r="26" spans="1:11" ht="12.75">
      <c r="A26" s="460"/>
      <c r="B26" s="461"/>
      <c r="C26" s="459"/>
      <c r="D26" s="459"/>
      <c r="E26" s="459"/>
      <c r="F26" s="454"/>
      <c r="G26" s="459"/>
      <c r="H26" s="413"/>
      <c r="I26" s="413"/>
      <c r="J26" s="413"/>
      <c r="K26" s="413"/>
    </row>
    <row r="27" spans="1:11" ht="12.75">
      <c r="A27" s="460"/>
      <c r="B27" s="461"/>
      <c r="C27" s="459"/>
      <c r="D27" s="459"/>
      <c r="E27" s="459"/>
      <c r="F27" s="454"/>
      <c r="G27" s="459"/>
      <c r="H27" s="413"/>
      <c r="I27" s="413"/>
      <c r="J27" s="413"/>
      <c r="K27" s="413"/>
    </row>
    <row r="28" spans="1:11" ht="12.75">
      <c r="A28" s="460"/>
      <c r="B28" s="461"/>
      <c r="C28" s="459"/>
      <c r="D28" s="459"/>
      <c r="E28" s="459"/>
      <c r="F28" s="454"/>
      <c r="G28" s="459"/>
      <c r="H28" s="413"/>
      <c r="I28" s="413"/>
      <c r="J28" s="413"/>
      <c r="K28" s="413"/>
    </row>
    <row r="29" spans="1:11" ht="12.75">
      <c r="A29" s="460"/>
      <c r="B29" s="455"/>
      <c r="C29" s="456"/>
      <c r="D29" s="456"/>
      <c r="E29" s="456"/>
      <c r="F29" s="454"/>
      <c r="G29" s="459"/>
      <c r="H29" s="457"/>
      <c r="I29" s="457"/>
      <c r="J29" s="457"/>
      <c r="K29" s="457"/>
    </row>
    <row r="30" spans="1:11" ht="12.75">
      <c r="A30" s="458"/>
      <c r="B30" s="450"/>
      <c r="C30" s="454"/>
      <c r="D30" s="454"/>
      <c r="E30" s="454"/>
      <c r="F30" s="454"/>
      <c r="G30" s="459"/>
      <c r="H30" s="452"/>
      <c r="I30" s="452"/>
      <c r="J30" s="452"/>
      <c r="K30" s="452"/>
    </row>
    <row r="31" spans="1:11" ht="12.75">
      <c r="A31" s="460"/>
      <c r="B31" s="461"/>
      <c r="C31" s="459"/>
      <c r="D31" s="459"/>
      <c r="E31" s="459"/>
      <c r="F31" s="454"/>
      <c r="G31" s="459"/>
      <c r="H31" s="413"/>
      <c r="I31" s="413"/>
      <c r="J31" s="413"/>
      <c r="K31" s="413"/>
    </row>
    <row r="32" spans="1:11" ht="12.75">
      <c r="A32" s="454"/>
      <c r="B32" s="461"/>
      <c r="C32" s="459"/>
      <c r="D32" s="459"/>
      <c r="E32" s="459"/>
      <c r="F32" s="454"/>
      <c r="G32" s="459"/>
      <c r="H32" s="413"/>
      <c r="I32" s="413"/>
      <c r="J32" s="413"/>
      <c r="K32" s="413"/>
    </row>
    <row r="33" spans="1:11" ht="12.75">
      <c r="A33" s="454"/>
      <c r="B33" s="455"/>
      <c r="C33" s="459"/>
      <c r="D33" s="456"/>
      <c r="E33" s="456"/>
      <c r="F33" s="454"/>
      <c r="G33" s="459"/>
      <c r="H33" s="457"/>
      <c r="I33" s="457"/>
      <c r="J33" s="457"/>
      <c r="K33" s="457"/>
    </row>
    <row r="34" spans="1:11" ht="12.75">
      <c r="A34" s="462"/>
      <c r="B34" s="450"/>
      <c r="C34" s="454"/>
      <c r="D34" s="454"/>
      <c r="E34" s="454"/>
      <c r="F34" s="454"/>
      <c r="G34" s="459"/>
      <c r="H34" s="452"/>
      <c r="I34" s="452"/>
      <c r="J34" s="452"/>
      <c r="K34" s="452"/>
    </row>
    <row r="35" spans="1:11" ht="12.75">
      <c r="A35" s="452"/>
      <c r="B35" s="461"/>
      <c r="C35" s="459"/>
      <c r="D35" s="459"/>
      <c r="E35" s="459"/>
      <c r="F35" s="454"/>
      <c r="G35" s="459"/>
      <c r="H35" s="413"/>
      <c r="I35" s="413"/>
      <c r="J35" s="413"/>
      <c r="K35" s="413"/>
    </row>
    <row r="36" spans="1:11" ht="12.75">
      <c r="A36" s="452"/>
      <c r="B36" s="461"/>
      <c r="C36" s="459"/>
      <c r="D36" s="459"/>
      <c r="E36" s="459"/>
      <c r="F36" s="454"/>
      <c r="G36" s="459"/>
      <c r="H36" s="413"/>
      <c r="I36" s="413"/>
      <c r="J36" s="413"/>
      <c r="K36" s="413"/>
    </row>
    <row r="37" spans="1:11" ht="12.75">
      <c r="A37" s="460"/>
      <c r="B37" s="461"/>
      <c r="C37" s="459"/>
      <c r="D37" s="459"/>
      <c r="E37" s="459"/>
      <c r="F37" s="454"/>
      <c r="G37" s="459"/>
      <c r="H37" s="413"/>
      <c r="I37" s="413"/>
      <c r="J37" s="413"/>
      <c r="K37" s="413"/>
    </row>
    <row r="38" spans="1:11" ht="12.75">
      <c r="A38" s="451"/>
      <c r="B38" s="461"/>
      <c r="C38" s="459"/>
      <c r="D38" s="459"/>
      <c r="E38" s="459"/>
      <c r="F38" s="454"/>
      <c r="G38" s="459"/>
      <c r="H38" s="413"/>
      <c r="I38" s="413"/>
      <c r="J38" s="413"/>
      <c r="K38" s="413"/>
    </row>
    <row r="39" spans="1:11" ht="12.75">
      <c r="A39" s="451"/>
      <c r="B39" s="461"/>
      <c r="C39" s="459"/>
      <c r="D39" s="459"/>
      <c r="E39" s="459"/>
      <c r="F39" s="454"/>
      <c r="G39" s="459"/>
      <c r="H39" s="413"/>
      <c r="I39" s="413"/>
      <c r="J39" s="413"/>
      <c r="K39" s="413"/>
    </row>
    <row r="40" spans="1:11" ht="12.75">
      <c r="A40" s="460"/>
      <c r="B40" s="461"/>
      <c r="C40" s="459"/>
      <c r="D40" s="459"/>
      <c r="E40" s="459"/>
      <c r="F40" s="454"/>
      <c r="G40" s="459"/>
      <c r="H40" s="413"/>
      <c r="I40" s="413"/>
      <c r="J40" s="413"/>
      <c r="K40" s="413"/>
    </row>
    <row r="41" spans="1:11" ht="12.75">
      <c r="A41" s="460"/>
      <c r="B41" s="455"/>
      <c r="C41" s="459"/>
      <c r="D41" s="456"/>
      <c r="E41" s="456"/>
      <c r="F41" s="454"/>
      <c r="G41" s="459"/>
      <c r="H41" s="457"/>
      <c r="I41" s="457"/>
      <c r="J41" s="457"/>
      <c r="K41" s="457"/>
    </row>
    <row r="42" spans="1:11" ht="12.75">
      <c r="A42" s="462"/>
      <c r="B42" s="450"/>
      <c r="C42" s="454"/>
      <c r="D42" s="454"/>
      <c r="E42" s="454"/>
      <c r="F42" s="454"/>
      <c r="G42" s="459"/>
      <c r="H42" s="452"/>
      <c r="I42" s="452"/>
      <c r="J42" s="452"/>
      <c r="K42" s="452"/>
    </row>
    <row r="43" spans="1:11" ht="12.75">
      <c r="A43" s="452"/>
      <c r="B43" s="461"/>
      <c r="C43" s="459"/>
      <c r="D43" s="459"/>
      <c r="E43" s="459"/>
      <c r="F43" s="454"/>
      <c r="G43" s="459"/>
      <c r="H43" s="413"/>
      <c r="I43" s="413"/>
      <c r="J43" s="413"/>
      <c r="K43" s="413"/>
    </row>
    <row r="44" spans="1:11" ht="12.75">
      <c r="A44" s="452"/>
      <c r="B44" s="461"/>
      <c r="C44" s="459"/>
      <c r="D44" s="459"/>
      <c r="E44" s="459"/>
      <c r="F44" s="454"/>
      <c r="G44" s="459"/>
      <c r="H44" s="413"/>
      <c r="I44" s="413"/>
      <c r="J44" s="413"/>
      <c r="K44" s="413"/>
    </row>
    <row r="45" spans="1:11" ht="12.75">
      <c r="A45" s="451"/>
      <c r="B45" s="461"/>
      <c r="C45" s="459"/>
      <c r="D45" s="459"/>
      <c r="E45" s="459"/>
      <c r="F45" s="454"/>
      <c r="G45" s="459"/>
      <c r="H45" s="413"/>
      <c r="I45" s="413"/>
      <c r="J45" s="413"/>
      <c r="K45" s="413"/>
    </row>
    <row r="46" spans="1:11" ht="12.75">
      <c r="A46" s="463"/>
      <c r="B46" s="455"/>
      <c r="C46" s="459"/>
      <c r="D46" s="456"/>
      <c r="E46" s="456"/>
      <c r="F46" s="454"/>
      <c r="G46" s="459"/>
      <c r="H46" s="457"/>
      <c r="I46" s="457"/>
      <c r="J46" s="457"/>
      <c r="K46" s="457"/>
    </row>
    <row r="47" spans="1:11" ht="12.75">
      <c r="A47" s="458"/>
      <c r="B47" s="450"/>
      <c r="C47" s="454"/>
      <c r="D47" s="454"/>
      <c r="E47" s="454"/>
      <c r="F47" s="454"/>
      <c r="G47" s="454"/>
      <c r="H47" s="452"/>
      <c r="I47" s="452"/>
      <c r="J47" s="452"/>
      <c r="K47" s="452"/>
    </row>
    <row r="48" spans="1:11" ht="12.75">
      <c r="A48" s="460"/>
      <c r="B48" s="454"/>
      <c r="C48" s="459"/>
      <c r="D48" s="459"/>
      <c r="E48" s="459"/>
      <c r="F48" s="459"/>
      <c r="G48" s="459"/>
      <c r="H48" s="413"/>
      <c r="I48" s="413"/>
      <c r="J48" s="413"/>
      <c r="K48" s="413"/>
    </row>
    <row r="49" spans="1:11" ht="12.75">
      <c r="A49" s="451"/>
      <c r="B49" s="461"/>
      <c r="C49" s="459"/>
      <c r="D49" s="459"/>
      <c r="E49" s="459"/>
      <c r="F49" s="459"/>
      <c r="G49" s="459"/>
      <c r="H49" s="413"/>
      <c r="I49" s="413"/>
      <c r="J49" s="413"/>
      <c r="K49" s="413"/>
    </row>
    <row r="50" spans="1:11" ht="12.75">
      <c r="A50" s="451"/>
      <c r="B50" s="455"/>
      <c r="C50" s="456"/>
      <c r="D50" s="456"/>
      <c r="E50" s="456"/>
      <c r="F50" s="456"/>
      <c r="G50" s="456"/>
      <c r="H50" s="457"/>
      <c r="I50" s="457"/>
      <c r="J50" s="457"/>
      <c r="K50" s="457"/>
    </row>
    <row r="51" spans="1:11" ht="12.75">
      <c r="A51" s="451"/>
      <c r="B51" s="455"/>
      <c r="C51" s="456"/>
      <c r="D51" s="456"/>
      <c r="E51" s="456"/>
      <c r="F51" s="456"/>
      <c r="G51" s="456"/>
      <c r="H51" s="457"/>
      <c r="I51" s="457"/>
      <c r="J51" s="457"/>
      <c r="K51" s="457"/>
    </row>
    <row r="52" spans="1:11" ht="12.75">
      <c r="A52" s="451"/>
      <c r="B52" s="455"/>
      <c r="C52" s="456"/>
      <c r="D52" s="456"/>
      <c r="E52" s="456"/>
      <c r="F52" s="456"/>
      <c r="G52" s="456"/>
      <c r="H52" s="457"/>
      <c r="I52" s="457"/>
      <c r="J52" s="457"/>
      <c r="K52" s="457"/>
    </row>
    <row r="53" spans="1:11" ht="12.75">
      <c r="A53" s="451"/>
      <c r="B53" s="455"/>
      <c r="C53" s="456"/>
      <c r="D53" s="456"/>
      <c r="E53" s="456"/>
      <c r="F53" s="456"/>
      <c r="G53" s="456"/>
      <c r="H53" s="457"/>
      <c r="I53" s="457"/>
      <c r="J53" s="457"/>
      <c r="K53" s="457"/>
    </row>
    <row r="54" spans="1:11" ht="12.75">
      <c r="A54" s="451"/>
      <c r="B54" s="455"/>
      <c r="C54" s="456"/>
      <c r="D54" s="456"/>
      <c r="E54" s="456"/>
      <c r="F54" s="456"/>
      <c r="G54" s="456"/>
      <c r="H54" s="457"/>
      <c r="I54" s="457"/>
      <c r="J54" s="457"/>
      <c r="K54" s="457"/>
    </row>
    <row r="55" spans="1:11" ht="12.75">
      <c r="A55" s="451"/>
      <c r="B55" s="455"/>
      <c r="C55" s="456"/>
      <c r="D55" s="456"/>
      <c r="E55" s="456"/>
      <c r="F55" s="456"/>
      <c r="G55" s="456"/>
      <c r="H55" s="457"/>
      <c r="I55" s="457"/>
      <c r="J55" s="457"/>
      <c r="K55" s="457"/>
    </row>
    <row r="56" spans="1:11" ht="12.75">
      <c r="A56" s="450"/>
      <c r="B56" s="450"/>
      <c r="C56" s="451"/>
      <c r="D56" s="451"/>
      <c r="E56" s="451"/>
      <c r="F56" s="451"/>
      <c r="G56" s="451"/>
      <c r="H56" s="452"/>
      <c r="I56" s="452"/>
      <c r="J56" s="452"/>
      <c r="K56" s="452"/>
    </row>
    <row r="57" spans="1:11" ht="12.75">
      <c r="A57" s="451"/>
      <c r="B57" s="451"/>
      <c r="C57" s="451"/>
      <c r="D57" s="453"/>
      <c r="E57" s="453"/>
      <c r="F57" s="453"/>
      <c r="G57" s="453"/>
      <c r="H57" s="413"/>
      <c r="I57" s="413"/>
      <c r="J57" s="413"/>
      <c r="K57" s="413"/>
    </row>
    <row r="58" spans="1:11" ht="12.75">
      <c r="A58" s="451"/>
      <c r="B58" s="451"/>
      <c r="C58" s="451"/>
      <c r="D58" s="453"/>
      <c r="E58" s="453"/>
      <c r="F58" s="453"/>
      <c r="G58" s="453"/>
      <c r="H58" s="413"/>
      <c r="I58" s="413"/>
      <c r="J58" s="413"/>
      <c r="K58" s="413"/>
    </row>
    <row r="59" spans="1:11" ht="12.75">
      <c r="A59" s="451"/>
      <c r="B59" s="451"/>
      <c r="C59" s="451"/>
      <c r="D59" s="453"/>
      <c r="E59" s="453"/>
      <c r="F59" s="453"/>
      <c r="G59" s="453"/>
      <c r="H59" s="413"/>
      <c r="I59" s="413"/>
      <c r="J59" s="413"/>
      <c r="K59" s="413"/>
    </row>
    <row r="60" spans="1:11" ht="12.75">
      <c r="A60" s="451"/>
      <c r="B60" s="451"/>
      <c r="C60" s="451"/>
      <c r="D60" s="453"/>
      <c r="E60" s="453"/>
      <c r="F60" s="453"/>
      <c r="G60" s="453"/>
      <c r="H60" s="413"/>
      <c r="I60" s="413"/>
      <c r="J60" s="413"/>
      <c r="K60" s="413"/>
    </row>
    <row r="61" spans="1:11" ht="12.75">
      <c r="A61" s="451"/>
      <c r="B61" s="451"/>
      <c r="C61" s="451"/>
      <c r="D61" s="453"/>
      <c r="E61" s="453"/>
      <c r="F61" s="453"/>
      <c r="G61" s="453"/>
      <c r="H61" s="413"/>
      <c r="I61" s="413"/>
      <c r="J61" s="413"/>
      <c r="K61" s="413"/>
    </row>
    <row r="62" spans="1:11" ht="12.75">
      <c r="A62" s="451"/>
      <c r="B62" s="450"/>
      <c r="C62" s="451"/>
      <c r="D62" s="464"/>
      <c r="E62" s="464"/>
      <c r="F62" s="464"/>
      <c r="G62" s="464"/>
      <c r="H62" s="457"/>
      <c r="I62" s="457"/>
      <c r="J62" s="457"/>
      <c r="K62" s="457"/>
    </row>
    <row r="63" spans="1:11" ht="12.75">
      <c r="A63" s="450"/>
      <c r="B63" s="450"/>
      <c r="C63" s="451"/>
      <c r="D63" s="451"/>
      <c r="E63" s="451"/>
      <c r="F63" s="451"/>
      <c r="G63" s="451"/>
      <c r="H63" s="452"/>
      <c r="I63" s="452"/>
      <c r="J63" s="452"/>
      <c r="K63" s="452"/>
    </row>
    <row r="64" spans="1:11" ht="12.75">
      <c r="A64" s="452"/>
      <c r="B64" s="451"/>
      <c r="C64" s="451"/>
      <c r="D64" s="453"/>
      <c r="E64" s="453"/>
      <c r="F64" s="451"/>
      <c r="G64" s="451"/>
      <c r="H64" s="413"/>
      <c r="I64" s="413"/>
      <c r="J64" s="413"/>
      <c r="K64" s="413"/>
    </row>
    <row r="65" spans="1:11" ht="12.75">
      <c r="A65" s="452"/>
      <c r="B65" s="451"/>
      <c r="C65" s="451"/>
      <c r="D65" s="453"/>
      <c r="E65" s="453"/>
      <c r="F65" s="451"/>
      <c r="G65" s="451"/>
      <c r="H65" s="413"/>
      <c r="I65" s="413"/>
      <c r="J65" s="413"/>
      <c r="K65" s="413"/>
    </row>
    <row r="66" spans="1:11" ht="16.5" customHeight="1">
      <c r="A66" s="452"/>
      <c r="B66" s="451"/>
      <c r="C66" s="451"/>
      <c r="D66" s="453"/>
      <c r="E66" s="453"/>
      <c r="F66" s="451"/>
      <c r="G66" s="451"/>
      <c r="H66" s="413"/>
      <c r="I66" s="413"/>
      <c r="J66" s="413"/>
      <c r="K66" s="413"/>
    </row>
    <row r="67" spans="1:11" ht="12.75">
      <c r="A67" s="451"/>
      <c r="B67" s="451"/>
      <c r="C67" s="451"/>
      <c r="D67" s="453"/>
      <c r="E67" s="453"/>
      <c r="F67" s="451"/>
      <c r="G67" s="451"/>
      <c r="H67" s="413"/>
      <c r="I67" s="413"/>
      <c r="J67" s="413"/>
      <c r="K67" s="413"/>
    </row>
    <row r="68" spans="1:11" ht="12.75">
      <c r="A68" s="463"/>
      <c r="B68" s="451"/>
      <c r="C68" s="451"/>
      <c r="D68" s="453"/>
      <c r="E68" s="453"/>
      <c r="F68" s="451"/>
      <c r="G68" s="451"/>
      <c r="H68" s="413"/>
      <c r="I68" s="413"/>
      <c r="J68" s="413"/>
      <c r="K68" s="413"/>
    </row>
    <row r="69" spans="1:11" ht="12.75">
      <c r="A69" s="451"/>
      <c r="B69" s="451"/>
      <c r="C69" s="451"/>
      <c r="D69" s="453"/>
      <c r="E69" s="453"/>
      <c r="F69" s="451"/>
      <c r="G69" s="451"/>
      <c r="H69" s="413"/>
      <c r="I69" s="413"/>
      <c r="J69" s="413"/>
      <c r="K69" s="413"/>
    </row>
    <row r="70" spans="1:11" ht="12.75">
      <c r="A70" s="451"/>
      <c r="B70" s="451"/>
      <c r="C70" s="451"/>
      <c r="D70" s="453"/>
      <c r="E70" s="453"/>
      <c r="F70" s="451"/>
      <c r="G70" s="451"/>
      <c r="H70" s="413"/>
      <c r="I70" s="413"/>
      <c r="J70" s="413"/>
      <c r="K70" s="413"/>
    </row>
    <row r="71" spans="1:11" ht="12.75">
      <c r="A71" s="451"/>
      <c r="B71" s="451"/>
      <c r="C71" s="451"/>
      <c r="D71" s="453"/>
      <c r="E71" s="453"/>
      <c r="F71" s="451"/>
      <c r="G71" s="451"/>
      <c r="H71" s="413"/>
      <c r="I71" s="413"/>
      <c r="J71" s="413"/>
      <c r="K71" s="413"/>
    </row>
    <row r="72" spans="1:11" ht="12.75">
      <c r="A72" s="451"/>
      <c r="B72" s="451"/>
      <c r="C72" s="451"/>
      <c r="D72" s="453"/>
      <c r="E72" s="453"/>
      <c r="F72" s="451"/>
      <c r="G72" s="451"/>
      <c r="H72" s="413"/>
      <c r="I72" s="413"/>
      <c r="J72" s="413"/>
      <c r="K72" s="413"/>
    </row>
    <row r="73" spans="1:11" ht="12.75">
      <c r="A73" s="451"/>
      <c r="B73" s="451"/>
      <c r="C73" s="451"/>
      <c r="D73" s="453"/>
      <c r="E73" s="453"/>
      <c r="F73" s="451"/>
      <c r="G73" s="451"/>
      <c r="H73" s="413"/>
      <c r="I73" s="413"/>
      <c r="J73" s="413"/>
      <c r="K73" s="413"/>
    </row>
    <row r="74" spans="1:11" ht="12.75">
      <c r="A74" s="451"/>
      <c r="B74" s="451"/>
      <c r="C74" s="451"/>
      <c r="D74" s="453"/>
      <c r="E74" s="453"/>
      <c r="F74" s="451"/>
      <c r="G74" s="451"/>
      <c r="H74" s="413"/>
      <c r="I74" s="413"/>
      <c r="J74" s="413"/>
      <c r="K74" s="413"/>
    </row>
    <row r="75" spans="1:11" ht="12.75">
      <c r="A75" s="451"/>
      <c r="B75" s="451"/>
      <c r="C75" s="451"/>
      <c r="D75" s="453"/>
      <c r="E75" s="453"/>
      <c r="F75" s="451"/>
      <c r="G75" s="451"/>
      <c r="H75" s="413"/>
      <c r="I75" s="413"/>
      <c r="J75" s="413"/>
      <c r="K75" s="413"/>
    </row>
    <row r="76" spans="1:11" ht="12.75">
      <c r="A76" s="451"/>
      <c r="B76" s="451"/>
      <c r="C76" s="451"/>
      <c r="D76" s="453"/>
      <c r="E76" s="453"/>
      <c r="F76" s="451"/>
      <c r="G76" s="451"/>
      <c r="H76" s="413"/>
      <c r="I76" s="413"/>
      <c r="J76" s="413"/>
      <c r="K76" s="413"/>
    </row>
    <row r="77" spans="1:11" ht="12.75">
      <c r="A77" s="451"/>
      <c r="B77" s="450"/>
      <c r="C77" s="451"/>
      <c r="D77" s="464"/>
      <c r="E77" s="464"/>
      <c r="F77" s="451"/>
      <c r="G77" s="451"/>
      <c r="H77" s="457"/>
      <c r="I77" s="457"/>
      <c r="J77" s="457"/>
      <c r="K77" s="457"/>
    </row>
    <row r="78" spans="1:11" ht="12.75">
      <c r="A78" s="450"/>
      <c r="B78" s="450"/>
      <c r="C78" s="451"/>
      <c r="D78" s="451"/>
      <c r="E78" s="451"/>
      <c r="F78" s="451"/>
      <c r="G78" s="451"/>
      <c r="H78" s="452"/>
      <c r="I78" s="452"/>
      <c r="J78" s="452"/>
      <c r="K78" s="452"/>
    </row>
    <row r="79" spans="1:11" ht="12.75">
      <c r="A79" s="451"/>
      <c r="B79" s="451"/>
      <c r="C79" s="451"/>
      <c r="D79" s="453"/>
      <c r="E79" s="453"/>
      <c r="F79" s="451"/>
      <c r="G79" s="451"/>
      <c r="H79" s="413"/>
      <c r="I79" s="413"/>
      <c r="J79" s="413"/>
      <c r="K79" s="413"/>
    </row>
    <row r="80" spans="1:11" ht="12.75">
      <c r="A80" s="451"/>
      <c r="B80" s="451"/>
      <c r="C80" s="451"/>
      <c r="D80" s="453"/>
      <c r="E80" s="453"/>
      <c r="F80" s="451"/>
      <c r="G80" s="451"/>
      <c r="H80" s="413"/>
      <c r="I80" s="413"/>
      <c r="J80" s="413"/>
      <c r="K80" s="413"/>
    </row>
    <row r="81" spans="1:11" ht="12.75">
      <c r="A81" s="451"/>
      <c r="B81" s="451"/>
      <c r="C81" s="451"/>
      <c r="D81" s="453"/>
      <c r="E81" s="453"/>
      <c r="F81" s="451"/>
      <c r="G81" s="451"/>
      <c r="H81" s="413"/>
      <c r="I81" s="413"/>
      <c r="J81" s="413"/>
      <c r="K81" s="413"/>
    </row>
    <row r="82" spans="1:11" ht="12.75">
      <c r="A82" s="451"/>
      <c r="B82" s="451"/>
      <c r="C82" s="451"/>
      <c r="D82" s="453"/>
      <c r="E82" s="453"/>
      <c r="F82" s="451"/>
      <c r="G82" s="451"/>
      <c r="H82" s="413"/>
      <c r="I82" s="413"/>
      <c r="J82" s="413"/>
      <c r="K82" s="413"/>
    </row>
    <row r="83" spans="1:11" ht="12.75">
      <c r="A83" s="451"/>
      <c r="B83" s="451"/>
      <c r="C83" s="451"/>
      <c r="D83" s="453"/>
      <c r="E83" s="453"/>
      <c r="F83" s="451"/>
      <c r="G83" s="451"/>
      <c r="H83" s="413"/>
      <c r="I83" s="413"/>
      <c r="J83" s="413"/>
      <c r="K83" s="413"/>
    </row>
    <row r="84" spans="1:11" ht="12.75">
      <c r="A84" s="451"/>
      <c r="B84" s="451"/>
      <c r="C84" s="451"/>
      <c r="D84" s="453"/>
      <c r="E84" s="453"/>
      <c r="F84" s="451"/>
      <c r="G84" s="451"/>
      <c r="H84" s="413"/>
      <c r="I84" s="413"/>
      <c r="J84" s="413"/>
      <c r="K84" s="413"/>
    </row>
    <row r="85" spans="1:11" ht="12.75">
      <c r="A85" s="451"/>
      <c r="B85" s="451"/>
      <c r="C85" s="451"/>
      <c r="D85" s="453"/>
      <c r="E85" s="453"/>
      <c r="F85" s="451"/>
      <c r="G85" s="451"/>
      <c r="H85" s="413"/>
      <c r="I85" s="413"/>
      <c r="J85" s="413"/>
      <c r="K85" s="413"/>
    </row>
    <row r="86" spans="1:11" ht="12.75">
      <c r="A86" s="451"/>
      <c r="B86" s="451"/>
      <c r="C86" s="451"/>
      <c r="D86" s="453"/>
      <c r="E86" s="453"/>
      <c r="F86" s="451"/>
      <c r="G86" s="451"/>
      <c r="H86" s="413"/>
      <c r="I86" s="413"/>
      <c r="J86" s="413"/>
      <c r="K86" s="413"/>
    </row>
    <row r="87" spans="1:11" ht="12.75">
      <c r="A87" s="451"/>
      <c r="B87" s="450"/>
      <c r="C87" s="451"/>
      <c r="D87" s="464"/>
      <c r="E87" s="464"/>
      <c r="F87" s="451"/>
      <c r="G87" s="451"/>
      <c r="H87" s="457"/>
      <c r="I87" s="457"/>
      <c r="J87" s="457"/>
      <c r="K87" s="457"/>
    </row>
    <row r="88" spans="1:11" ht="12.75">
      <c r="A88" s="451"/>
      <c r="B88" s="450"/>
      <c r="C88" s="451"/>
      <c r="D88" s="464"/>
      <c r="E88" s="464"/>
      <c r="F88" s="451"/>
      <c r="G88" s="451"/>
      <c r="H88" s="457"/>
      <c r="I88" s="457"/>
      <c r="J88" s="457"/>
      <c r="K88" s="457"/>
    </row>
    <row r="89" spans="1:11" ht="12.75">
      <c r="A89" s="451"/>
      <c r="B89" s="450"/>
      <c r="C89" s="451"/>
      <c r="D89" s="464"/>
      <c r="E89" s="464"/>
      <c r="F89" s="451"/>
      <c r="G89" s="451"/>
      <c r="H89" s="457"/>
      <c r="I89" s="457"/>
      <c r="J89" s="457"/>
      <c r="K89" s="457"/>
    </row>
    <row r="90" spans="1:11" ht="12.75">
      <c r="A90" s="451"/>
      <c r="B90" s="450"/>
      <c r="C90" s="451"/>
      <c r="D90" s="464"/>
      <c r="E90" s="464"/>
      <c r="F90" s="451"/>
      <c r="G90" s="451"/>
      <c r="H90" s="457"/>
      <c r="I90" s="457"/>
      <c r="J90" s="457"/>
      <c r="K90" s="457"/>
    </row>
    <row r="91" spans="1:11" ht="12.75">
      <c r="A91" s="450"/>
      <c r="B91" s="450"/>
      <c r="C91" s="451"/>
      <c r="D91" s="451"/>
      <c r="E91" s="451"/>
      <c r="F91" s="451"/>
      <c r="G91" s="451"/>
      <c r="H91" s="452"/>
      <c r="I91" s="452"/>
      <c r="J91" s="452"/>
      <c r="K91" s="452"/>
    </row>
    <row r="92" spans="1:11" ht="12.75">
      <c r="A92" s="451"/>
      <c r="B92" s="451"/>
      <c r="C92" s="451"/>
      <c r="D92" s="453"/>
      <c r="E92" s="453"/>
      <c r="F92" s="451"/>
      <c r="G92" s="451"/>
      <c r="H92" s="413"/>
      <c r="I92" s="413"/>
      <c r="J92" s="413"/>
      <c r="K92" s="413"/>
    </row>
    <row r="93" spans="1:11" ht="12.75">
      <c r="A93" s="451"/>
      <c r="B93" s="451"/>
      <c r="C93" s="451"/>
      <c r="D93" s="453"/>
      <c r="E93" s="453"/>
      <c r="F93" s="451"/>
      <c r="G93" s="451"/>
      <c r="H93" s="413"/>
      <c r="I93" s="413"/>
      <c r="J93" s="413"/>
      <c r="K93" s="413"/>
    </row>
    <row r="94" spans="1:11" ht="12.75">
      <c r="A94" s="451"/>
      <c r="B94" s="451"/>
      <c r="C94" s="451"/>
      <c r="D94" s="453"/>
      <c r="E94" s="453"/>
      <c r="F94" s="451"/>
      <c r="G94" s="451"/>
      <c r="H94" s="413"/>
      <c r="I94" s="413"/>
      <c r="J94" s="413"/>
      <c r="K94" s="413"/>
    </row>
    <row r="95" spans="1:11" ht="12.75">
      <c r="A95" s="451"/>
      <c r="B95" s="450"/>
      <c r="C95" s="451"/>
      <c r="D95" s="464"/>
      <c r="E95" s="464"/>
      <c r="F95" s="451"/>
      <c r="G95" s="451"/>
      <c r="H95" s="457"/>
      <c r="I95" s="457"/>
      <c r="J95" s="457"/>
      <c r="K95" s="457"/>
    </row>
    <row r="96" spans="1:11" ht="12.75">
      <c r="A96" s="450"/>
      <c r="B96" s="450"/>
      <c r="C96" s="451"/>
      <c r="D96" s="451"/>
      <c r="E96" s="451"/>
      <c r="F96" s="451"/>
      <c r="G96" s="451"/>
      <c r="H96" s="452"/>
      <c r="I96" s="452"/>
      <c r="J96" s="452"/>
      <c r="K96" s="452"/>
    </row>
    <row r="97" spans="1:11" ht="12.75">
      <c r="A97" s="451"/>
      <c r="B97" s="451"/>
      <c r="C97" s="453"/>
      <c r="D97" s="453"/>
      <c r="E97" s="453"/>
      <c r="F97" s="451"/>
      <c r="G97" s="451"/>
      <c r="H97" s="413"/>
      <c r="I97" s="413"/>
      <c r="J97" s="413"/>
      <c r="K97" s="413"/>
    </row>
    <row r="98" spans="1:11" ht="12.75">
      <c r="A98" s="451"/>
      <c r="B98" s="451"/>
      <c r="C98" s="453"/>
      <c r="D98" s="453"/>
      <c r="E98" s="453"/>
      <c r="F98" s="451"/>
      <c r="G98" s="451"/>
      <c r="H98" s="413"/>
      <c r="I98" s="413"/>
      <c r="J98" s="413"/>
      <c r="K98" s="413"/>
    </row>
    <row r="99" spans="1:11" ht="12.75">
      <c r="A99" s="451"/>
      <c r="B99" s="451"/>
      <c r="C99" s="453"/>
      <c r="D99" s="453"/>
      <c r="E99" s="453"/>
      <c r="F99" s="451"/>
      <c r="G99" s="451"/>
      <c r="H99" s="413"/>
      <c r="I99" s="413"/>
      <c r="J99" s="413"/>
      <c r="K99" s="413"/>
    </row>
    <row r="100" spans="1:11" ht="12.75">
      <c r="A100" s="451"/>
      <c r="B100" s="451"/>
      <c r="C100" s="453"/>
      <c r="D100" s="453"/>
      <c r="E100" s="453"/>
      <c r="F100" s="451"/>
      <c r="G100" s="451"/>
      <c r="H100" s="413"/>
      <c r="I100" s="413"/>
      <c r="J100" s="413"/>
      <c r="K100" s="413"/>
    </row>
    <row r="101" spans="1:11" ht="12.75">
      <c r="A101" s="451"/>
      <c r="B101" s="450"/>
      <c r="C101" s="464"/>
      <c r="D101" s="464"/>
      <c r="E101" s="464"/>
      <c r="F101" s="451"/>
      <c r="G101" s="451"/>
      <c r="H101" s="457"/>
      <c r="I101" s="457"/>
      <c r="J101" s="457"/>
      <c r="K101" s="457"/>
    </row>
    <row r="102" spans="1:11" ht="12.75">
      <c r="A102" s="450"/>
      <c r="B102" s="450"/>
      <c r="C102" s="451"/>
      <c r="D102" s="451"/>
      <c r="E102" s="451"/>
      <c r="F102" s="451"/>
      <c r="G102" s="451"/>
      <c r="H102" s="452"/>
      <c r="I102" s="452"/>
      <c r="J102" s="452"/>
      <c r="K102" s="452"/>
    </row>
    <row r="103" spans="1:11" ht="12.75">
      <c r="A103" s="451"/>
      <c r="B103" s="451"/>
      <c r="C103" s="451"/>
      <c r="D103" s="451"/>
      <c r="E103" s="451"/>
      <c r="F103" s="451"/>
      <c r="G103" s="451"/>
      <c r="H103" s="413"/>
      <c r="I103" s="413"/>
      <c r="J103" s="413"/>
      <c r="K103" s="413"/>
    </row>
    <row r="104" spans="1:11" ht="12.75">
      <c r="A104" s="451"/>
      <c r="B104" s="451"/>
      <c r="C104" s="451"/>
      <c r="D104" s="451"/>
      <c r="E104" s="451"/>
      <c r="F104" s="451"/>
      <c r="G104" s="451"/>
      <c r="H104" s="413"/>
      <c r="I104" s="413"/>
      <c r="J104" s="413"/>
      <c r="K104" s="413"/>
    </row>
    <row r="105" spans="1:11" ht="12.75">
      <c r="A105" s="451"/>
      <c r="B105" s="451"/>
      <c r="C105" s="451"/>
      <c r="D105" s="451"/>
      <c r="E105" s="451"/>
      <c r="F105" s="451"/>
      <c r="G105" s="451"/>
      <c r="H105" s="413"/>
      <c r="I105" s="413"/>
      <c r="J105" s="413"/>
      <c r="K105" s="413"/>
    </row>
    <row r="106" spans="1:11" ht="12.75">
      <c r="A106" s="450"/>
      <c r="B106" s="451"/>
      <c r="C106" s="451"/>
      <c r="D106" s="451"/>
      <c r="E106" s="451"/>
      <c r="F106" s="451"/>
      <c r="G106" s="451"/>
      <c r="H106" s="413"/>
      <c r="I106" s="413"/>
      <c r="J106" s="413"/>
      <c r="K106" s="413"/>
    </row>
    <row r="107" spans="1:11" ht="12.75">
      <c r="A107" s="451"/>
      <c r="B107" s="451"/>
      <c r="C107" s="451"/>
      <c r="D107" s="451"/>
      <c r="E107" s="451"/>
      <c r="F107" s="451"/>
      <c r="G107" s="451"/>
      <c r="H107" s="413"/>
      <c r="I107" s="413"/>
      <c r="J107" s="413"/>
      <c r="K107" s="413"/>
    </row>
    <row r="108" spans="1:11" ht="12.75">
      <c r="A108" s="451"/>
      <c r="B108" s="451"/>
      <c r="C108" s="451"/>
      <c r="D108" s="451"/>
      <c r="E108" s="451"/>
      <c r="F108" s="451"/>
      <c r="G108" s="451"/>
      <c r="H108" s="413"/>
      <c r="I108" s="413"/>
      <c r="J108" s="413"/>
      <c r="K108" s="413"/>
    </row>
    <row r="109" spans="1:11" ht="12.75">
      <c r="A109" s="451"/>
      <c r="B109" s="451"/>
      <c r="C109" s="451"/>
      <c r="D109" s="451"/>
      <c r="E109" s="451"/>
      <c r="F109" s="451"/>
      <c r="G109" s="451"/>
      <c r="H109" s="413"/>
      <c r="I109" s="413"/>
      <c r="J109" s="413"/>
      <c r="K109" s="413"/>
    </row>
    <row r="110" spans="1:11" ht="12.75">
      <c r="A110" s="451"/>
      <c r="B110" s="451"/>
      <c r="C110" s="451"/>
      <c r="D110" s="451"/>
      <c r="E110" s="451"/>
      <c r="F110" s="451"/>
      <c r="G110" s="451"/>
      <c r="H110" s="413"/>
      <c r="I110" s="413"/>
      <c r="J110" s="413"/>
      <c r="K110" s="413"/>
    </row>
    <row r="111" spans="1:11" ht="12.75">
      <c r="A111" s="451"/>
      <c r="B111" s="450"/>
      <c r="C111" s="451"/>
      <c r="D111" s="451"/>
      <c r="E111" s="451"/>
      <c r="F111" s="451"/>
      <c r="G111" s="451"/>
      <c r="H111" s="457"/>
      <c r="I111" s="457"/>
      <c r="J111" s="457"/>
      <c r="K111" s="457"/>
    </row>
    <row r="112" spans="1:11" ht="12.75">
      <c r="A112" s="450"/>
      <c r="B112" s="450"/>
      <c r="C112" s="451"/>
      <c r="D112" s="451"/>
      <c r="E112" s="451"/>
      <c r="F112" s="451"/>
      <c r="G112" s="451"/>
      <c r="H112" s="452"/>
      <c r="I112" s="452"/>
      <c r="J112" s="452"/>
      <c r="K112" s="452"/>
    </row>
    <row r="113" spans="1:11" ht="12.75">
      <c r="A113" s="451"/>
      <c r="B113" s="451"/>
      <c r="C113" s="453"/>
      <c r="D113" s="451"/>
      <c r="E113" s="451"/>
      <c r="F113" s="451"/>
      <c r="G113" s="451"/>
      <c r="H113" s="413"/>
      <c r="I113" s="413"/>
      <c r="J113" s="413"/>
      <c r="K113" s="413"/>
    </row>
    <row r="114" spans="1:11" ht="12.75">
      <c r="A114" s="451"/>
      <c r="B114" s="451"/>
      <c r="C114" s="453"/>
      <c r="D114" s="451"/>
      <c r="E114" s="451"/>
      <c r="F114" s="451"/>
      <c r="G114" s="451"/>
      <c r="H114" s="413"/>
      <c r="I114" s="413"/>
      <c r="J114" s="413"/>
      <c r="K114" s="413"/>
    </row>
    <row r="115" spans="1:11" ht="12.75">
      <c r="A115" s="451"/>
      <c r="B115" s="450"/>
      <c r="C115" s="464"/>
      <c r="D115" s="451"/>
      <c r="E115" s="451"/>
      <c r="F115" s="451"/>
      <c r="G115" s="451"/>
      <c r="H115" s="457"/>
      <c r="I115" s="457"/>
      <c r="J115" s="457"/>
      <c r="K115" s="457"/>
    </row>
    <row r="116" spans="1:11" ht="12.75">
      <c r="A116" s="450"/>
      <c r="B116" s="450"/>
      <c r="C116" s="451"/>
      <c r="D116" s="451"/>
      <c r="E116" s="451"/>
      <c r="F116" s="451"/>
      <c r="G116" s="465"/>
      <c r="H116" s="452"/>
      <c r="I116" s="452"/>
      <c r="J116" s="452"/>
      <c r="K116" s="452"/>
    </row>
    <row r="117" spans="1:11" ht="12.75">
      <c r="A117" s="460"/>
      <c r="B117" s="451"/>
      <c r="C117" s="465"/>
      <c r="D117" s="465"/>
      <c r="E117" s="465"/>
      <c r="F117" s="465"/>
      <c r="G117" s="465"/>
      <c r="H117" s="452"/>
      <c r="I117" s="452"/>
      <c r="J117" s="452"/>
      <c r="K117" s="452"/>
    </row>
    <row r="118" spans="1:11" ht="12.75">
      <c r="A118" s="451"/>
      <c r="B118" s="451"/>
      <c r="C118" s="465"/>
      <c r="D118" s="465"/>
      <c r="E118" s="465"/>
      <c r="F118" s="465"/>
      <c r="G118" s="465"/>
      <c r="H118" s="452"/>
      <c r="I118" s="452"/>
      <c r="J118" s="452"/>
      <c r="K118" s="452"/>
    </row>
    <row r="119" spans="1:11" ht="12.75">
      <c r="A119" s="450"/>
      <c r="B119" s="450"/>
      <c r="C119" s="465"/>
      <c r="D119" s="465"/>
      <c r="E119" s="465"/>
      <c r="F119" s="465"/>
      <c r="G119" s="465"/>
      <c r="H119" s="452"/>
      <c r="I119" s="452"/>
      <c r="J119" s="452"/>
      <c r="K119" s="452"/>
    </row>
    <row r="120" spans="1:11" ht="12.75">
      <c r="A120" s="450"/>
      <c r="B120" s="450"/>
      <c r="C120" s="451"/>
      <c r="D120" s="451"/>
      <c r="E120" s="451"/>
      <c r="F120" s="451"/>
      <c r="G120" s="451"/>
      <c r="H120" s="452"/>
      <c r="I120" s="452"/>
      <c r="J120" s="452"/>
      <c r="K120" s="452"/>
    </row>
    <row r="121" spans="1:11" ht="12.75">
      <c r="A121" s="451"/>
      <c r="B121" s="451"/>
      <c r="C121" s="453"/>
      <c r="D121" s="451"/>
      <c r="E121" s="451"/>
      <c r="F121" s="451"/>
      <c r="G121" s="451"/>
      <c r="H121" s="413"/>
      <c r="I121" s="413"/>
      <c r="J121" s="413"/>
      <c r="K121" s="413"/>
    </row>
    <row r="122" spans="1:11" ht="12.75">
      <c r="A122" s="451"/>
      <c r="B122" s="452"/>
      <c r="C122" s="453"/>
      <c r="D122" s="451"/>
      <c r="E122" s="451"/>
      <c r="F122" s="451"/>
      <c r="G122" s="451"/>
      <c r="H122" s="413"/>
      <c r="I122" s="413"/>
      <c r="J122" s="413"/>
      <c r="K122" s="413"/>
    </row>
    <row r="123" spans="1:11" ht="12.75">
      <c r="A123" s="451"/>
      <c r="B123" s="466"/>
      <c r="C123" s="464"/>
      <c r="D123" s="451"/>
      <c r="E123" s="451"/>
      <c r="F123" s="451"/>
      <c r="G123" s="451"/>
      <c r="H123" s="457"/>
      <c r="I123" s="457"/>
      <c r="J123" s="457"/>
      <c r="K123" s="457"/>
    </row>
    <row r="124" spans="1:11" ht="12.75">
      <c r="A124" s="451"/>
      <c r="B124" s="466"/>
      <c r="C124" s="464"/>
      <c r="D124" s="451"/>
      <c r="E124" s="451"/>
      <c r="F124" s="451"/>
      <c r="G124" s="451"/>
      <c r="H124" s="457"/>
      <c r="I124" s="457"/>
      <c r="J124" s="457"/>
      <c r="K124" s="457"/>
    </row>
    <row r="125" spans="1:11" ht="12.75">
      <c r="A125" s="451"/>
      <c r="B125" s="466"/>
      <c r="C125" s="464"/>
      <c r="D125" s="451"/>
      <c r="E125" s="451"/>
      <c r="F125" s="451"/>
      <c r="G125" s="451"/>
      <c r="H125" s="457"/>
      <c r="I125" s="457"/>
      <c r="J125" s="457"/>
      <c r="K125" s="457"/>
    </row>
    <row r="126" spans="1:11" ht="12.75">
      <c r="A126" s="451"/>
      <c r="B126" s="466"/>
      <c r="C126" s="464"/>
      <c r="D126" s="451"/>
      <c r="E126" s="451"/>
      <c r="F126" s="451"/>
      <c r="G126" s="451"/>
      <c r="H126" s="457"/>
      <c r="I126" s="457"/>
      <c r="J126" s="457"/>
      <c r="K126" s="457"/>
    </row>
    <row r="127" spans="1:11" ht="12.75">
      <c r="A127" s="450"/>
      <c r="B127" s="450"/>
      <c r="C127" s="451"/>
      <c r="D127" s="451"/>
      <c r="E127" s="451"/>
      <c r="F127" s="451"/>
      <c r="G127" s="451"/>
      <c r="H127" s="452"/>
      <c r="I127" s="452"/>
      <c r="J127" s="452"/>
      <c r="K127" s="452"/>
    </row>
    <row r="128" spans="1:11" ht="12.75">
      <c r="A128" s="451"/>
      <c r="B128" s="451"/>
      <c r="C128" s="453"/>
      <c r="D128" s="453"/>
      <c r="E128" s="453"/>
      <c r="F128" s="451"/>
      <c r="G128" s="451"/>
      <c r="H128" s="413"/>
      <c r="I128" s="413"/>
      <c r="J128" s="413"/>
      <c r="K128" s="413"/>
    </row>
    <row r="129" spans="1:11" ht="12.75">
      <c r="A129" s="451"/>
      <c r="B129" s="451"/>
      <c r="C129" s="453"/>
      <c r="D129" s="453"/>
      <c r="E129" s="453"/>
      <c r="F129" s="451"/>
      <c r="G129" s="451"/>
      <c r="H129" s="413"/>
      <c r="I129" s="413"/>
      <c r="J129" s="413"/>
      <c r="K129" s="413"/>
    </row>
    <row r="130" spans="1:11" ht="12.75">
      <c r="A130" s="451"/>
      <c r="B130" s="451"/>
      <c r="C130" s="453"/>
      <c r="D130" s="453"/>
      <c r="E130" s="453"/>
      <c r="F130" s="451"/>
      <c r="G130" s="451"/>
      <c r="H130" s="413"/>
      <c r="I130" s="413"/>
      <c r="J130" s="413"/>
      <c r="K130" s="413"/>
    </row>
    <row r="131" spans="1:11" ht="12.75">
      <c r="A131" s="452"/>
      <c r="B131" s="451"/>
      <c r="C131" s="453"/>
      <c r="D131" s="413"/>
      <c r="E131" s="413"/>
      <c r="F131" s="452"/>
      <c r="G131" s="452"/>
      <c r="H131" s="413"/>
      <c r="I131" s="413"/>
      <c r="J131" s="413"/>
      <c r="K131" s="413"/>
    </row>
    <row r="132" spans="1:11" ht="12.75">
      <c r="A132" s="452"/>
      <c r="B132" s="452"/>
      <c r="C132" s="413"/>
      <c r="D132" s="413"/>
      <c r="E132" s="413"/>
      <c r="F132" s="452"/>
      <c r="G132" s="452"/>
      <c r="H132" s="413"/>
      <c r="I132" s="413"/>
      <c r="J132" s="413"/>
      <c r="K132" s="413"/>
    </row>
    <row r="133" spans="1:11" ht="12.75">
      <c r="A133" s="452"/>
      <c r="B133" s="466"/>
      <c r="C133" s="457"/>
      <c r="D133" s="457"/>
      <c r="E133" s="457"/>
      <c r="F133" s="452"/>
      <c r="G133" s="452"/>
      <c r="H133" s="457"/>
      <c r="I133" s="457"/>
      <c r="J133" s="457"/>
      <c r="K133" s="457"/>
    </row>
    <row r="134" spans="1:11" ht="12.75">
      <c r="A134" s="452"/>
      <c r="B134" s="466"/>
      <c r="C134" s="452"/>
      <c r="D134" s="452"/>
      <c r="E134" s="452"/>
      <c r="F134" s="452"/>
      <c r="G134" s="452"/>
      <c r="H134" s="466"/>
      <c r="I134" s="466"/>
      <c r="J134" s="466"/>
      <c r="K134" s="466"/>
    </row>
    <row r="135" spans="1:11" ht="12.75">
      <c r="A135" s="452"/>
      <c r="B135" s="452"/>
      <c r="C135" s="452"/>
      <c r="D135" s="452"/>
      <c r="E135" s="452"/>
      <c r="F135" s="452"/>
      <c r="G135" s="452"/>
      <c r="H135" s="452"/>
      <c r="I135" s="452"/>
      <c r="J135" s="452"/>
      <c r="K135" s="452"/>
    </row>
    <row r="136" spans="1:11" ht="25.5" customHeight="1">
      <c r="A136" s="452"/>
      <c r="B136" s="452"/>
      <c r="C136" s="452"/>
      <c r="D136" s="467"/>
      <c r="E136" s="452"/>
      <c r="F136" s="452"/>
      <c r="G136" s="773"/>
      <c r="H136" s="773"/>
      <c r="I136" s="452"/>
      <c r="J136" s="452"/>
      <c r="K136" s="452"/>
    </row>
    <row r="137" spans="1:11" ht="12.75">
      <c r="A137" s="452"/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</row>
    <row r="138" spans="1:11" ht="12.75">
      <c r="A138" s="452"/>
      <c r="B138" s="452"/>
      <c r="C138" s="452"/>
      <c r="D138" s="452"/>
      <c r="E138" s="452"/>
      <c r="F138" s="452"/>
      <c r="G138" s="452"/>
      <c r="H138" s="452"/>
      <c r="I138" s="452"/>
      <c r="J138" s="452"/>
      <c r="K138" s="452"/>
    </row>
    <row r="139" spans="1:11" ht="12.75">
      <c r="A139" s="452"/>
      <c r="B139" s="452"/>
      <c r="C139" s="452"/>
      <c r="D139" s="452"/>
      <c r="E139" s="452"/>
      <c r="F139" s="452"/>
      <c r="G139" s="452"/>
      <c r="H139" s="452"/>
      <c r="I139" s="452"/>
      <c r="J139" s="452"/>
      <c r="K139" s="452"/>
    </row>
    <row r="140" spans="1:11" ht="12.75">
      <c r="A140" s="452"/>
      <c r="B140" s="452"/>
      <c r="C140" s="452"/>
      <c r="D140" s="452"/>
      <c r="E140" s="452"/>
      <c r="F140" s="452"/>
      <c r="G140" s="452"/>
      <c r="H140" s="452"/>
      <c r="I140" s="452"/>
      <c r="J140" s="452"/>
      <c r="K140" s="452"/>
    </row>
    <row r="141" spans="1:11" ht="12.75">
      <c r="A141" s="452"/>
      <c r="B141" s="452"/>
      <c r="C141" s="452"/>
      <c r="D141" s="452"/>
      <c r="E141" s="452"/>
      <c r="F141" s="452"/>
      <c r="G141" s="452"/>
      <c r="H141" s="452"/>
      <c r="I141" s="452"/>
      <c r="J141" s="452"/>
      <c r="K141" s="452"/>
    </row>
    <row r="142" spans="1:11" ht="12.75">
      <c r="A142" s="452"/>
      <c r="B142" s="452"/>
      <c r="C142" s="452"/>
      <c r="D142" s="452"/>
      <c r="E142" s="452"/>
      <c r="F142" s="452"/>
      <c r="G142" s="452"/>
      <c r="H142" s="452"/>
      <c r="I142" s="452"/>
      <c r="J142" s="452"/>
      <c r="K142" s="452"/>
    </row>
    <row r="143" spans="1:11" ht="12.75">
      <c r="A143" s="452"/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</row>
    <row r="144" ht="12.75">
      <c r="A144" s="452"/>
    </row>
    <row r="145" ht="12.75">
      <c r="A145" s="452"/>
    </row>
    <row r="146" ht="12.75">
      <c r="A146" s="452"/>
    </row>
    <row r="147" ht="12.75">
      <c r="A147" s="452"/>
    </row>
    <row r="148" ht="12.75">
      <c r="A148" s="452"/>
    </row>
    <row r="149" ht="12.75">
      <c r="A149" s="452"/>
    </row>
    <row r="150" ht="12.75">
      <c r="A150" s="452"/>
    </row>
    <row r="151" ht="12.75">
      <c r="A151" s="452"/>
    </row>
    <row r="152" ht="12.75">
      <c r="A152" s="452"/>
    </row>
    <row r="153" ht="12.75">
      <c r="A153" s="452"/>
    </row>
    <row r="154" ht="12.75">
      <c r="A154" s="452"/>
    </row>
    <row r="155" ht="12.75">
      <c r="A155" s="452"/>
    </row>
    <row r="156" ht="12.75">
      <c r="A156" s="452"/>
    </row>
    <row r="157" ht="12.75">
      <c r="A157" s="452"/>
    </row>
    <row r="158" ht="12.75">
      <c r="A158" s="452"/>
    </row>
    <row r="159" ht="12.75">
      <c r="A159" s="452"/>
    </row>
    <row r="160" ht="12.75">
      <c r="A160" s="452"/>
    </row>
    <row r="161" ht="12.75">
      <c r="A161" s="452"/>
    </row>
    <row r="162" ht="12.75">
      <c r="A162" s="452"/>
    </row>
    <row r="163" ht="12.75">
      <c r="A163" s="452"/>
    </row>
    <row r="164" ht="12.75">
      <c r="A164" s="452"/>
    </row>
    <row r="165" ht="12.75">
      <c r="A165" s="452"/>
    </row>
    <row r="166" ht="12.75">
      <c r="A166" s="452"/>
    </row>
    <row r="167" ht="12.75">
      <c r="A167" s="452"/>
    </row>
    <row r="168" ht="12.75">
      <c r="A168" s="452"/>
    </row>
    <row r="169" ht="12.75">
      <c r="A169" s="452"/>
    </row>
  </sheetData>
  <sheetProtection/>
  <mergeCells count="8">
    <mergeCell ref="B4:C4"/>
    <mergeCell ref="G136:H136"/>
    <mergeCell ref="A1:K1"/>
    <mergeCell ref="B3:C3"/>
    <mergeCell ref="D3:E3"/>
    <mergeCell ref="F3:G3"/>
    <mergeCell ref="H3:I3"/>
    <mergeCell ref="J3:M3"/>
  </mergeCells>
  <printOptions/>
  <pageMargins left="0.7" right="0.3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24.140625" style="443" customWidth="1"/>
    <col min="2" max="2" width="15.28125" style="414" customWidth="1"/>
    <col min="3" max="3" width="8.57421875" style="414" customWidth="1"/>
    <col min="4" max="5" width="6.8515625" style="414" customWidth="1"/>
    <col min="6" max="6" width="8.28125" style="414" customWidth="1"/>
    <col min="7" max="7" width="8.421875" style="414" customWidth="1"/>
    <col min="8" max="16384" width="9.140625" style="414" customWidth="1"/>
  </cols>
  <sheetData>
    <row r="1" spans="1:11" ht="15">
      <c r="A1" s="774" t="s">
        <v>336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</row>
    <row r="2" spans="1:11" ht="18.75" thickBot="1">
      <c r="A2" s="415"/>
      <c r="B2" s="416"/>
      <c r="C2" s="417"/>
      <c r="D2" s="417"/>
      <c r="E2" s="417"/>
      <c r="F2" s="417"/>
      <c r="G2" s="417"/>
      <c r="H2" s="418"/>
      <c r="K2" s="419" t="s">
        <v>246</v>
      </c>
    </row>
    <row r="3" spans="1:13" ht="12.75">
      <c r="A3" s="420" t="s">
        <v>247</v>
      </c>
      <c r="B3" s="776" t="s">
        <v>247</v>
      </c>
      <c r="C3" s="777"/>
      <c r="D3" s="778" t="s">
        <v>248</v>
      </c>
      <c r="E3" s="779"/>
      <c r="F3" s="780" t="s">
        <v>249</v>
      </c>
      <c r="G3" s="779"/>
      <c r="H3" s="780" t="s">
        <v>250</v>
      </c>
      <c r="I3" s="779"/>
      <c r="J3" s="781" t="s">
        <v>251</v>
      </c>
      <c r="K3" s="782"/>
      <c r="L3" s="782"/>
      <c r="M3" s="783"/>
    </row>
    <row r="4" spans="1:13" ht="13.5" thickBot="1">
      <c r="A4" s="421" t="s">
        <v>252</v>
      </c>
      <c r="B4" s="771" t="s">
        <v>253</v>
      </c>
      <c r="C4" s="772"/>
      <c r="D4" s="422" t="s">
        <v>254</v>
      </c>
      <c r="E4" s="423" t="s">
        <v>255</v>
      </c>
      <c r="F4" s="423" t="s">
        <v>254</v>
      </c>
      <c r="G4" s="423" t="s">
        <v>255</v>
      </c>
      <c r="H4" s="423" t="s">
        <v>254</v>
      </c>
      <c r="I4" s="423" t="s">
        <v>255</v>
      </c>
      <c r="J4" s="424" t="s">
        <v>256</v>
      </c>
      <c r="K4" s="424" t="s">
        <v>257</v>
      </c>
      <c r="L4" s="424" t="s">
        <v>258</v>
      </c>
      <c r="M4" s="425" t="s">
        <v>259</v>
      </c>
    </row>
    <row r="5" spans="1:13" ht="14.25" customHeight="1">
      <c r="A5" s="426" t="s">
        <v>337</v>
      </c>
      <c r="B5" s="497" t="s">
        <v>261</v>
      </c>
      <c r="C5" s="427"/>
      <c r="D5" s="428"/>
      <c r="E5" s="428"/>
      <c r="F5" s="428"/>
      <c r="G5" s="428"/>
      <c r="H5" s="428"/>
      <c r="I5" s="429"/>
      <c r="J5" s="430"/>
      <c r="K5" s="430"/>
      <c r="L5" s="430"/>
      <c r="M5" s="431"/>
    </row>
    <row r="6" spans="1:13" ht="15.75" customHeight="1">
      <c r="A6" s="479" t="s">
        <v>338</v>
      </c>
      <c r="B6" s="531" t="s">
        <v>339</v>
      </c>
      <c r="C6" s="434" t="s">
        <v>161</v>
      </c>
      <c r="D6" s="435"/>
      <c r="E6" s="435"/>
      <c r="F6" s="436">
        <v>49.1</v>
      </c>
      <c r="G6" s="436">
        <v>30</v>
      </c>
      <c r="H6" s="435"/>
      <c r="I6" s="437"/>
      <c r="J6" s="436">
        <v>2.398</v>
      </c>
      <c r="K6" s="436">
        <v>2.347</v>
      </c>
      <c r="L6" s="436">
        <v>2.304</v>
      </c>
      <c r="M6" s="438">
        <v>2.393</v>
      </c>
    </row>
    <row r="7" spans="1:13" ht="15" customHeight="1">
      <c r="A7" s="479" t="s">
        <v>340</v>
      </c>
      <c r="B7" s="531" t="s">
        <v>341</v>
      </c>
      <c r="C7" s="434" t="s">
        <v>50</v>
      </c>
      <c r="D7" s="435"/>
      <c r="E7" s="435"/>
      <c r="F7" s="436">
        <v>49.1</v>
      </c>
      <c r="G7" s="436">
        <v>30</v>
      </c>
      <c r="H7" s="435"/>
      <c r="I7" s="437"/>
      <c r="J7" s="436"/>
      <c r="K7" s="436"/>
      <c r="L7" s="436"/>
      <c r="M7" s="438"/>
    </row>
    <row r="8" spans="1:13" ht="15" customHeight="1">
      <c r="A8" s="500" t="s">
        <v>279</v>
      </c>
      <c r="B8" s="536" t="s">
        <v>342</v>
      </c>
      <c r="C8" s="434" t="s">
        <v>55</v>
      </c>
      <c r="D8" s="435"/>
      <c r="E8" s="435"/>
      <c r="F8" s="436">
        <v>49.1</v>
      </c>
      <c r="G8" s="436">
        <v>30</v>
      </c>
      <c r="H8" s="435"/>
      <c r="I8" s="437"/>
      <c r="J8" s="436"/>
      <c r="K8" s="436"/>
      <c r="L8" s="436"/>
      <c r="M8" s="438"/>
    </row>
    <row r="9" spans="1:13" ht="13.5" thickBot="1">
      <c r="A9" s="537" t="s">
        <v>281</v>
      </c>
      <c r="B9" s="538" t="s">
        <v>192</v>
      </c>
      <c r="C9" s="517"/>
      <c r="D9" s="518"/>
      <c r="E9" s="518"/>
      <c r="F9" s="521">
        <v>49.1</v>
      </c>
      <c r="G9" s="521">
        <v>30</v>
      </c>
      <c r="H9" s="518"/>
      <c r="I9" s="520"/>
      <c r="J9" s="521">
        <f>SUM(J6:J8)</f>
        <v>2.398</v>
      </c>
      <c r="K9" s="521">
        <f>SUM(K6:K8)</f>
        <v>2.347</v>
      </c>
      <c r="L9" s="521">
        <f>SUM(L6:L8)</f>
        <v>2.304</v>
      </c>
      <c r="M9" s="522">
        <f>SUM(M6:M8)</f>
        <v>2.393</v>
      </c>
    </row>
    <row r="10" spans="1:13" ht="12.75">
      <c r="A10" s="524"/>
      <c r="B10" s="524"/>
      <c r="C10" s="523"/>
      <c r="D10" s="452"/>
      <c r="E10" s="452"/>
      <c r="F10" s="413"/>
      <c r="G10" s="413"/>
      <c r="H10" s="452"/>
      <c r="I10" s="452"/>
      <c r="J10" s="413"/>
      <c r="K10" s="413"/>
      <c r="L10" s="413"/>
      <c r="M10" s="413"/>
    </row>
    <row r="11" spans="1:13" ht="12.75">
      <c r="A11" s="524"/>
      <c r="B11" s="524"/>
      <c r="C11" s="523"/>
      <c r="D11" s="452"/>
      <c r="E11" s="452"/>
      <c r="F11" s="413"/>
      <c r="G11" s="413"/>
      <c r="H11" s="452"/>
      <c r="I11" s="452"/>
      <c r="J11" s="413"/>
      <c r="K11" s="413"/>
      <c r="L11" s="413"/>
      <c r="M11" s="413"/>
    </row>
    <row r="12" spans="1:13" ht="12.75">
      <c r="A12" s="524"/>
      <c r="B12" s="524"/>
      <c r="C12" s="523"/>
      <c r="D12" s="452"/>
      <c r="E12" s="452"/>
      <c r="F12" s="413"/>
      <c r="G12" s="413"/>
      <c r="H12" s="452"/>
      <c r="I12" s="452"/>
      <c r="J12" s="413"/>
      <c r="K12" s="413"/>
      <c r="L12" s="413"/>
      <c r="M12" s="413"/>
    </row>
    <row r="13" spans="1:13" ht="12.75">
      <c r="A13" s="524"/>
      <c r="B13" s="524"/>
      <c r="C13" s="523"/>
      <c r="D13" s="452"/>
      <c r="E13" s="452"/>
      <c r="F13" s="413"/>
      <c r="G13" s="413"/>
      <c r="H13" s="452"/>
      <c r="I13" s="452"/>
      <c r="J13" s="413"/>
      <c r="K13" s="413"/>
      <c r="L13" s="413"/>
      <c r="M13" s="413"/>
    </row>
    <row r="14" spans="1:13" ht="12.75">
      <c r="A14" t="s">
        <v>426</v>
      </c>
      <c r="B14" s="524"/>
      <c r="C14" s="523"/>
      <c r="D14" s="452"/>
      <c r="E14" s="452"/>
      <c r="F14" s="413"/>
      <c r="G14" s="413"/>
      <c r="H14" s="452"/>
      <c r="I14" s="452"/>
      <c r="J14" s="413"/>
      <c r="K14" s="413"/>
      <c r="L14" s="413"/>
      <c r="M14" s="413"/>
    </row>
    <row r="15" spans="1:13" ht="13.5" customHeight="1">
      <c r="A15" s="524"/>
      <c r="B15" s="524"/>
      <c r="C15" s="523"/>
      <c r="D15" s="452"/>
      <c r="E15" s="452"/>
      <c r="F15" s="413"/>
      <c r="G15" s="413"/>
      <c r="H15" s="452"/>
      <c r="I15" s="452"/>
      <c r="J15" s="413"/>
      <c r="K15" s="413"/>
      <c r="L15" s="413"/>
      <c r="M15" s="413"/>
    </row>
    <row r="16" spans="1:13" ht="12.75">
      <c r="A16" s="524"/>
      <c r="B16" s="524"/>
      <c r="C16" s="523"/>
      <c r="D16" s="452"/>
      <c r="E16" s="452"/>
      <c r="F16" s="413"/>
      <c r="G16" s="413"/>
      <c r="H16" s="452"/>
      <c r="I16" s="452"/>
      <c r="J16" s="413"/>
      <c r="K16" s="413"/>
      <c r="L16" s="413"/>
      <c r="M16" s="413"/>
    </row>
    <row r="17" spans="1:13" ht="12.75">
      <c r="A17" s="524"/>
      <c r="B17" s="524"/>
      <c r="C17" s="523"/>
      <c r="D17" s="452"/>
      <c r="E17" s="452"/>
      <c r="F17" s="413"/>
      <c r="G17" s="413"/>
      <c r="H17" s="452"/>
      <c r="I17" s="452"/>
      <c r="J17" s="413"/>
      <c r="K17" s="413"/>
      <c r="L17" s="413"/>
      <c r="M17" s="413"/>
    </row>
    <row r="18" spans="1:13" ht="12.75">
      <c r="A18" s="524"/>
      <c r="B18" s="526"/>
      <c r="C18" s="526"/>
      <c r="D18" s="452"/>
      <c r="E18" s="452"/>
      <c r="F18" s="457"/>
      <c r="G18" s="457"/>
      <c r="H18" s="452"/>
      <c r="I18" s="452"/>
      <c r="J18" s="457"/>
      <c r="K18" s="457"/>
      <c r="L18" s="457"/>
      <c r="M18" s="457"/>
    </row>
    <row r="19" spans="1:12" ht="12.75">
      <c r="A19" s="450"/>
      <c r="B19" s="450"/>
      <c r="C19" s="451"/>
      <c r="D19" s="451"/>
      <c r="E19" s="451"/>
      <c r="F19" s="451"/>
      <c r="G19" s="451"/>
      <c r="H19" s="413"/>
      <c r="I19" s="413"/>
      <c r="J19" s="413"/>
      <c r="K19" s="413"/>
      <c r="L19" s="452"/>
    </row>
    <row r="20" spans="1:11" ht="12.75">
      <c r="A20" s="451"/>
      <c r="B20" s="451"/>
      <c r="C20" s="453"/>
      <c r="D20" s="453"/>
      <c r="E20" s="453"/>
      <c r="F20" s="451"/>
      <c r="G20" s="451"/>
      <c r="H20" s="413"/>
      <c r="I20" s="413"/>
      <c r="J20" s="413"/>
      <c r="K20" s="413"/>
    </row>
    <row r="21" spans="1:11" ht="12.75">
      <c r="A21" s="451"/>
      <c r="B21" s="451"/>
      <c r="C21" s="453"/>
      <c r="D21" s="453"/>
      <c r="E21" s="453"/>
      <c r="F21" s="453"/>
      <c r="G21" s="453"/>
      <c r="H21" s="413"/>
      <c r="I21" s="413"/>
      <c r="J21" s="413"/>
      <c r="K21" s="413"/>
    </row>
    <row r="22" spans="1:11" ht="12.75">
      <c r="A22" s="454"/>
      <c r="B22" s="455"/>
      <c r="C22" s="456"/>
      <c r="D22" s="456"/>
      <c r="E22" s="456"/>
      <c r="F22" s="456"/>
      <c r="G22" s="456"/>
      <c r="H22" s="457"/>
      <c r="I22" s="457"/>
      <c r="J22" s="457"/>
      <c r="K22" s="457"/>
    </row>
    <row r="23" spans="1:11" ht="12.75">
      <c r="A23" s="458"/>
      <c r="B23" s="450"/>
      <c r="C23" s="454"/>
      <c r="D23" s="454"/>
      <c r="E23" s="454"/>
      <c r="F23" s="454"/>
      <c r="G23" s="459"/>
      <c r="H23" s="452"/>
      <c r="I23" s="452"/>
      <c r="J23" s="452"/>
      <c r="K23" s="452"/>
    </row>
    <row r="24" spans="1:11" ht="12.75">
      <c r="A24" s="460"/>
      <c r="B24" s="461"/>
      <c r="C24" s="459"/>
      <c r="D24" s="459"/>
      <c r="E24" s="459"/>
      <c r="F24" s="454"/>
      <c r="G24" s="459"/>
      <c r="H24" s="413"/>
      <c r="I24" s="413"/>
      <c r="J24" s="413"/>
      <c r="K24" s="413"/>
    </row>
    <row r="25" spans="1:11" ht="12.75">
      <c r="A25" s="460"/>
      <c r="B25" s="461"/>
      <c r="C25" s="459"/>
      <c r="D25" s="459"/>
      <c r="E25" s="459"/>
      <c r="F25" s="454"/>
      <c r="G25" s="459"/>
      <c r="H25" s="413"/>
      <c r="I25" s="413"/>
      <c r="J25" s="413"/>
      <c r="K25" s="413"/>
    </row>
    <row r="26" spans="1:11" ht="12.75">
      <c r="A26" s="460"/>
      <c r="B26" s="461"/>
      <c r="C26" s="459"/>
      <c r="D26" s="459"/>
      <c r="E26" s="459"/>
      <c r="F26" s="454"/>
      <c r="G26" s="459"/>
      <c r="H26" s="413"/>
      <c r="I26" s="413"/>
      <c r="J26" s="413"/>
      <c r="K26" s="413"/>
    </row>
    <row r="27" spans="1:11" ht="12.75">
      <c r="A27" s="460"/>
      <c r="B27" s="461"/>
      <c r="C27" s="459"/>
      <c r="D27" s="459"/>
      <c r="E27" s="459"/>
      <c r="F27" s="454"/>
      <c r="G27" s="459"/>
      <c r="H27" s="413"/>
      <c r="I27" s="413"/>
      <c r="J27" s="413"/>
      <c r="K27" s="413"/>
    </row>
    <row r="28" spans="1:11" ht="12.75">
      <c r="A28" s="460"/>
      <c r="B28" s="461"/>
      <c r="C28" s="459"/>
      <c r="D28" s="459"/>
      <c r="E28" s="459"/>
      <c r="F28" s="454"/>
      <c r="G28" s="459"/>
      <c r="H28" s="413"/>
      <c r="I28" s="413"/>
      <c r="J28" s="413"/>
      <c r="K28" s="413"/>
    </row>
    <row r="29" spans="1:11" ht="12.75">
      <c r="A29" s="460"/>
      <c r="B29" s="455"/>
      <c r="C29" s="456"/>
      <c r="D29" s="456"/>
      <c r="E29" s="456"/>
      <c r="F29" s="454"/>
      <c r="G29" s="459"/>
      <c r="H29" s="457"/>
      <c r="I29" s="457"/>
      <c r="J29" s="457"/>
      <c r="K29" s="457"/>
    </row>
    <row r="30" spans="1:11" ht="12.75">
      <c r="A30" s="458"/>
      <c r="B30" s="450"/>
      <c r="C30" s="454"/>
      <c r="D30" s="454"/>
      <c r="E30" s="454"/>
      <c r="F30" s="454"/>
      <c r="G30" s="459"/>
      <c r="H30" s="452"/>
      <c r="I30" s="452"/>
      <c r="J30" s="452"/>
      <c r="K30" s="452"/>
    </row>
    <row r="31" spans="1:11" ht="12.75">
      <c r="A31" s="460"/>
      <c r="B31" s="461"/>
      <c r="C31" s="459"/>
      <c r="D31" s="459"/>
      <c r="E31" s="459"/>
      <c r="F31" s="454"/>
      <c r="G31" s="459"/>
      <c r="H31" s="413"/>
      <c r="I31" s="413"/>
      <c r="J31" s="413"/>
      <c r="K31" s="413"/>
    </row>
    <row r="32" spans="1:11" ht="12.75">
      <c r="A32" s="454"/>
      <c r="B32" s="461"/>
      <c r="C32" s="459"/>
      <c r="D32" s="459"/>
      <c r="E32" s="459"/>
      <c r="F32" s="454"/>
      <c r="G32" s="459"/>
      <c r="H32" s="413"/>
      <c r="I32" s="413"/>
      <c r="J32" s="413"/>
      <c r="K32" s="413"/>
    </row>
    <row r="33" spans="1:11" ht="12.75">
      <c r="A33" s="454"/>
      <c r="B33" s="455"/>
      <c r="C33" s="459"/>
      <c r="D33" s="456"/>
      <c r="E33" s="456"/>
      <c r="F33" s="454"/>
      <c r="G33" s="459"/>
      <c r="H33" s="457"/>
      <c r="I33" s="457"/>
      <c r="J33" s="457"/>
      <c r="K33" s="457"/>
    </row>
    <row r="34" spans="1:11" ht="12.75">
      <c r="A34" s="462"/>
      <c r="B34" s="450"/>
      <c r="C34" s="454"/>
      <c r="D34" s="454"/>
      <c r="E34" s="454"/>
      <c r="F34" s="454"/>
      <c r="G34" s="459"/>
      <c r="H34" s="452"/>
      <c r="I34" s="452"/>
      <c r="J34" s="452"/>
      <c r="K34" s="452"/>
    </row>
    <row r="35" spans="1:11" ht="12.75">
      <c r="A35" s="452"/>
      <c r="B35" s="461"/>
      <c r="C35" s="459"/>
      <c r="D35" s="459"/>
      <c r="E35" s="459"/>
      <c r="F35" s="454"/>
      <c r="G35" s="459"/>
      <c r="H35" s="413"/>
      <c r="I35" s="413"/>
      <c r="J35" s="413"/>
      <c r="K35" s="413"/>
    </row>
    <row r="36" spans="1:11" ht="12.75">
      <c r="A36" s="452"/>
      <c r="B36" s="461"/>
      <c r="C36" s="459"/>
      <c r="D36" s="459"/>
      <c r="E36" s="459"/>
      <c r="F36" s="454"/>
      <c r="G36" s="459"/>
      <c r="H36" s="413"/>
      <c r="I36" s="413"/>
      <c r="J36" s="413"/>
      <c r="K36" s="413"/>
    </row>
    <row r="37" spans="1:11" ht="12.75">
      <c r="A37" s="460"/>
      <c r="B37" s="461"/>
      <c r="C37" s="459"/>
      <c r="D37" s="459"/>
      <c r="E37" s="459"/>
      <c r="F37" s="454"/>
      <c r="G37" s="459"/>
      <c r="H37" s="413"/>
      <c r="I37" s="413"/>
      <c r="J37" s="413"/>
      <c r="K37" s="413"/>
    </row>
    <row r="38" spans="1:11" ht="12.75">
      <c r="A38" s="451"/>
      <c r="B38" s="461"/>
      <c r="C38" s="459"/>
      <c r="D38" s="459"/>
      <c r="E38" s="459"/>
      <c r="F38" s="454"/>
      <c r="G38" s="459"/>
      <c r="H38" s="413"/>
      <c r="I38" s="413"/>
      <c r="J38" s="413"/>
      <c r="K38" s="413"/>
    </row>
    <row r="39" spans="1:11" ht="12.75">
      <c r="A39" s="451"/>
      <c r="B39" s="461"/>
      <c r="C39" s="459"/>
      <c r="D39" s="459"/>
      <c r="E39" s="459"/>
      <c r="F39" s="454"/>
      <c r="G39" s="459"/>
      <c r="H39" s="413"/>
      <c r="I39" s="413"/>
      <c r="J39" s="413"/>
      <c r="K39" s="413"/>
    </row>
    <row r="40" spans="1:11" ht="12.75">
      <c r="A40" s="460"/>
      <c r="B40" s="461"/>
      <c r="C40" s="459"/>
      <c r="D40" s="459"/>
      <c r="E40" s="459"/>
      <c r="F40" s="454"/>
      <c r="G40" s="459"/>
      <c r="H40" s="413"/>
      <c r="I40" s="413"/>
      <c r="J40" s="413"/>
      <c r="K40" s="413"/>
    </row>
    <row r="41" spans="1:11" ht="12.75">
      <c r="A41" s="460"/>
      <c r="B41" s="455"/>
      <c r="C41" s="459"/>
      <c r="D41" s="456"/>
      <c r="E41" s="456"/>
      <c r="F41" s="454"/>
      <c r="G41" s="459"/>
      <c r="H41" s="457"/>
      <c r="I41" s="457"/>
      <c r="J41" s="457"/>
      <c r="K41" s="457"/>
    </row>
    <row r="42" spans="1:11" ht="12.75">
      <c r="A42" s="462"/>
      <c r="B42" s="450"/>
      <c r="C42" s="454"/>
      <c r="D42" s="454"/>
      <c r="E42" s="454"/>
      <c r="F42" s="454"/>
      <c r="G42" s="459"/>
      <c r="H42" s="452"/>
      <c r="I42" s="452"/>
      <c r="J42" s="452"/>
      <c r="K42" s="452"/>
    </row>
    <row r="43" spans="1:11" ht="12.75">
      <c r="A43" s="452"/>
      <c r="B43" s="461"/>
      <c r="C43" s="459"/>
      <c r="D43" s="459"/>
      <c r="E43" s="459"/>
      <c r="F43" s="454"/>
      <c r="G43" s="459"/>
      <c r="H43" s="413"/>
      <c r="I43" s="413"/>
      <c r="J43" s="413"/>
      <c r="K43" s="413"/>
    </row>
    <row r="44" spans="1:11" ht="12.75">
      <c r="A44" s="452"/>
      <c r="B44" s="461"/>
      <c r="C44" s="459"/>
      <c r="D44" s="459"/>
      <c r="E44" s="459"/>
      <c r="F44" s="454"/>
      <c r="G44" s="459"/>
      <c r="H44" s="413"/>
      <c r="I44" s="413"/>
      <c r="J44" s="413"/>
      <c r="K44" s="413"/>
    </row>
    <row r="45" spans="1:11" ht="12.75">
      <c r="A45" s="451"/>
      <c r="B45" s="461"/>
      <c r="C45" s="459"/>
      <c r="D45" s="459"/>
      <c r="E45" s="459"/>
      <c r="F45" s="454"/>
      <c r="G45" s="459"/>
      <c r="H45" s="413"/>
      <c r="I45" s="413"/>
      <c r="J45" s="413"/>
      <c r="K45" s="413"/>
    </row>
    <row r="46" spans="1:11" ht="12.75">
      <c r="A46" s="463"/>
      <c r="B46" s="455"/>
      <c r="C46" s="459"/>
      <c r="D46" s="456"/>
      <c r="E46" s="456"/>
      <c r="F46" s="454"/>
      <c r="G46" s="459"/>
      <c r="H46" s="457"/>
      <c r="I46" s="457"/>
      <c r="J46" s="457"/>
      <c r="K46" s="457"/>
    </row>
    <row r="47" spans="1:11" ht="12.75">
      <c r="A47" s="458"/>
      <c r="B47" s="450"/>
      <c r="C47" s="454"/>
      <c r="D47" s="454"/>
      <c r="E47" s="454"/>
      <c r="F47" s="454"/>
      <c r="G47" s="454"/>
      <c r="H47" s="452"/>
      <c r="I47" s="452"/>
      <c r="J47" s="452"/>
      <c r="K47" s="452"/>
    </row>
    <row r="48" spans="1:11" ht="12.75">
      <c r="A48" s="460"/>
      <c r="B48" s="454"/>
      <c r="C48" s="459"/>
      <c r="D48" s="459"/>
      <c r="E48" s="459"/>
      <c r="F48" s="459"/>
      <c r="G48" s="459"/>
      <c r="H48" s="413"/>
      <c r="I48" s="413"/>
      <c r="J48" s="413"/>
      <c r="K48" s="413"/>
    </row>
    <row r="49" spans="1:11" ht="12.75">
      <c r="A49" s="451"/>
      <c r="B49" s="461"/>
      <c r="C49" s="459"/>
      <c r="D49" s="459"/>
      <c r="E49" s="459"/>
      <c r="F49" s="459"/>
      <c r="G49" s="459"/>
      <c r="H49" s="413"/>
      <c r="I49" s="413"/>
      <c r="J49" s="413"/>
      <c r="K49" s="413"/>
    </row>
    <row r="50" spans="1:11" ht="12.75">
      <c r="A50" s="451"/>
      <c r="B50" s="455"/>
      <c r="C50" s="456"/>
      <c r="D50" s="456"/>
      <c r="E50" s="456"/>
      <c r="F50" s="456"/>
      <c r="G50" s="456"/>
      <c r="H50" s="457"/>
      <c r="I50" s="457"/>
      <c r="J50" s="457"/>
      <c r="K50" s="457"/>
    </row>
    <row r="51" spans="1:11" ht="12.75">
      <c r="A51" s="451"/>
      <c r="B51" s="455"/>
      <c r="C51" s="456"/>
      <c r="D51" s="456"/>
      <c r="E51" s="456"/>
      <c r="F51" s="456"/>
      <c r="G51" s="456"/>
      <c r="H51" s="457"/>
      <c r="I51" s="457"/>
      <c r="J51" s="457"/>
      <c r="K51" s="457"/>
    </row>
    <row r="52" spans="1:11" ht="12.75">
      <c r="A52" s="451"/>
      <c r="B52" s="455"/>
      <c r="C52" s="456"/>
      <c r="D52" s="456"/>
      <c r="E52" s="456"/>
      <c r="F52" s="456"/>
      <c r="G52" s="456"/>
      <c r="H52" s="457"/>
      <c r="I52" s="457"/>
      <c r="J52" s="457"/>
      <c r="K52" s="457"/>
    </row>
    <row r="53" spans="1:11" ht="12.75">
      <c r="A53" s="451"/>
      <c r="B53" s="455"/>
      <c r="C53" s="456"/>
      <c r="D53" s="456"/>
      <c r="E53" s="456"/>
      <c r="F53" s="456"/>
      <c r="G53" s="456"/>
      <c r="H53" s="457"/>
      <c r="I53" s="457"/>
      <c r="J53" s="457"/>
      <c r="K53" s="457"/>
    </row>
    <row r="54" spans="1:11" ht="12.75">
      <c r="A54" s="451"/>
      <c r="B54" s="455"/>
      <c r="C54" s="456"/>
      <c r="D54" s="456"/>
      <c r="E54" s="456"/>
      <c r="F54" s="456"/>
      <c r="G54" s="456"/>
      <c r="H54" s="457"/>
      <c r="I54" s="457"/>
      <c r="J54" s="457"/>
      <c r="K54" s="457"/>
    </row>
    <row r="55" spans="1:11" ht="12.75">
      <c r="A55" s="451"/>
      <c r="B55" s="455"/>
      <c r="C55" s="456"/>
      <c r="D55" s="456"/>
      <c r="E55" s="456"/>
      <c r="F55" s="456"/>
      <c r="G55" s="456"/>
      <c r="H55" s="457"/>
      <c r="I55" s="457"/>
      <c r="J55" s="457"/>
      <c r="K55" s="457"/>
    </row>
    <row r="56" spans="1:11" ht="12.75">
      <c r="A56" s="450"/>
      <c r="B56" s="450"/>
      <c r="C56" s="451"/>
      <c r="D56" s="451"/>
      <c r="E56" s="451"/>
      <c r="F56" s="451"/>
      <c r="G56" s="451"/>
      <c r="H56" s="452"/>
      <c r="I56" s="452"/>
      <c r="J56" s="452"/>
      <c r="K56" s="452"/>
    </row>
    <row r="57" spans="1:11" ht="12.75">
      <c r="A57" s="451"/>
      <c r="B57" s="451"/>
      <c r="C57" s="451"/>
      <c r="D57" s="453"/>
      <c r="E57" s="453"/>
      <c r="F57" s="453"/>
      <c r="G57" s="453"/>
      <c r="H57" s="413"/>
      <c r="I57" s="413"/>
      <c r="J57" s="413"/>
      <c r="K57" s="413"/>
    </row>
    <row r="58" spans="1:11" ht="12.75">
      <c r="A58" s="451"/>
      <c r="B58" s="451"/>
      <c r="C58" s="451"/>
      <c r="D58" s="453"/>
      <c r="E58" s="453"/>
      <c r="F58" s="453"/>
      <c r="G58" s="453"/>
      <c r="H58" s="413"/>
      <c r="I58" s="413"/>
      <c r="J58" s="413"/>
      <c r="K58" s="413"/>
    </row>
    <row r="59" spans="1:11" ht="12.75">
      <c r="A59" s="451"/>
      <c r="B59" s="451"/>
      <c r="C59" s="451"/>
      <c r="D59" s="453"/>
      <c r="E59" s="453"/>
      <c r="F59" s="453"/>
      <c r="G59" s="453"/>
      <c r="H59" s="413"/>
      <c r="I59" s="413"/>
      <c r="J59" s="413"/>
      <c r="K59" s="413"/>
    </row>
    <row r="60" spans="1:11" ht="12.75">
      <c r="A60" s="451"/>
      <c r="B60" s="451"/>
      <c r="C60" s="451"/>
      <c r="D60" s="453"/>
      <c r="E60" s="453"/>
      <c r="F60" s="453"/>
      <c r="G60" s="453"/>
      <c r="H60" s="413"/>
      <c r="I60" s="413"/>
      <c r="J60" s="413"/>
      <c r="K60" s="413"/>
    </row>
    <row r="61" spans="1:11" ht="12.75">
      <c r="A61" s="451"/>
      <c r="B61" s="451"/>
      <c r="C61" s="451"/>
      <c r="D61" s="453"/>
      <c r="E61" s="453"/>
      <c r="F61" s="453"/>
      <c r="G61" s="453"/>
      <c r="H61" s="413"/>
      <c r="I61" s="413"/>
      <c r="J61" s="413"/>
      <c r="K61" s="413"/>
    </row>
    <row r="62" spans="1:11" ht="12.75">
      <c r="A62" s="451"/>
      <c r="B62" s="450"/>
      <c r="C62" s="451"/>
      <c r="D62" s="464"/>
      <c r="E62" s="464"/>
      <c r="F62" s="464"/>
      <c r="G62" s="464"/>
      <c r="H62" s="457"/>
      <c r="I62" s="457"/>
      <c r="J62" s="457"/>
      <c r="K62" s="457"/>
    </row>
    <row r="63" spans="1:11" ht="12.75">
      <c r="A63" s="450"/>
      <c r="B63" s="450"/>
      <c r="C63" s="451"/>
      <c r="D63" s="451"/>
      <c r="E63" s="451"/>
      <c r="F63" s="451"/>
      <c r="G63" s="451"/>
      <c r="H63" s="452"/>
      <c r="I63" s="452"/>
      <c r="J63" s="452"/>
      <c r="K63" s="452"/>
    </row>
    <row r="64" spans="1:11" ht="12.75">
      <c r="A64" s="452"/>
      <c r="B64" s="451"/>
      <c r="C64" s="451"/>
      <c r="D64" s="453"/>
      <c r="E64" s="453"/>
      <c r="F64" s="451"/>
      <c r="G64" s="451"/>
      <c r="H64" s="413"/>
      <c r="I64" s="413"/>
      <c r="J64" s="413"/>
      <c r="K64" s="413"/>
    </row>
    <row r="65" spans="1:11" ht="12.75">
      <c r="A65" s="452"/>
      <c r="B65" s="451"/>
      <c r="C65" s="451"/>
      <c r="D65" s="453"/>
      <c r="E65" s="453"/>
      <c r="F65" s="451"/>
      <c r="G65" s="451"/>
      <c r="H65" s="413"/>
      <c r="I65" s="413"/>
      <c r="J65" s="413"/>
      <c r="K65" s="413"/>
    </row>
    <row r="66" spans="1:11" ht="16.5" customHeight="1">
      <c r="A66" s="452"/>
      <c r="B66" s="451"/>
      <c r="C66" s="451"/>
      <c r="D66" s="453"/>
      <c r="E66" s="453"/>
      <c r="F66" s="451"/>
      <c r="G66" s="451"/>
      <c r="H66" s="413"/>
      <c r="I66" s="413"/>
      <c r="J66" s="413"/>
      <c r="K66" s="413"/>
    </row>
    <row r="67" spans="1:11" ht="12.75">
      <c r="A67" s="451"/>
      <c r="B67" s="451"/>
      <c r="C67" s="451"/>
      <c r="D67" s="453"/>
      <c r="E67" s="453"/>
      <c r="F67" s="451"/>
      <c r="G67" s="451"/>
      <c r="H67" s="413"/>
      <c r="I67" s="413"/>
      <c r="J67" s="413"/>
      <c r="K67" s="413"/>
    </row>
    <row r="68" spans="1:11" ht="12.75">
      <c r="A68" s="463"/>
      <c r="B68" s="451"/>
      <c r="C68" s="451"/>
      <c r="D68" s="453"/>
      <c r="E68" s="453"/>
      <c r="F68" s="451"/>
      <c r="G68" s="451"/>
      <c r="H68" s="413"/>
      <c r="I68" s="413"/>
      <c r="J68" s="413"/>
      <c r="K68" s="413"/>
    </row>
    <row r="69" spans="1:11" ht="12.75">
      <c r="A69" s="451"/>
      <c r="B69" s="451"/>
      <c r="C69" s="451"/>
      <c r="D69" s="453"/>
      <c r="E69" s="453"/>
      <c r="F69" s="451"/>
      <c r="G69" s="451"/>
      <c r="H69" s="413"/>
      <c r="I69" s="413"/>
      <c r="J69" s="413"/>
      <c r="K69" s="413"/>
    </row>
    <row r="70" spans="1:11" ht="12.75">
      <c r="A70" s="451"/>
      <c r="B70" s="451"/>
      <c r="C70" s="451"/>
      <c r="D70" s="453"/>
      <c r="E70" s="453"/>
      <c r="F70" s="451"/>
      <c r="G70" s="451"/>
      <c r="H70" s="413"/>
      <c r="I70" s="413"/>
      <c r="J70" s="413"/>
      <c r="K70" s="413"/>
    </row>
    <row r="71" spans="1:11" ht="12.75">
      <c r="A71" s="451"/>
      <c r="B71" s="451"/>
      <c r="C71" s="451"/>
      <c r="D71" s="453"/>
      <c r="E71" s="453"/>
      <c r="F71" s="451"/>
      <c r="G71" s="451"/>
      <c r="H71" s="413"/>
      <c r="I71" s="413"/>
      <c r="J71" s="413"/>
      <c r="K71" s="413"/>
    </row>
    <row r="72" spans="1:11" ht="12.75">
      <c r="A72" s="451"/>
      <c r="B72" s="451"/>
      <c r="C72" s="451"/>
      <c r="D72" s="453"/>
      <c r="E72" s="453"/>
      <c r="F72" s="451"/>
      <c r="G72" s="451"/>
      <c r="H72" s="413"/>
      <c r="I72" s="413"/>
      <c r="J72" s="413"/>
      <c r="K72" s="413"/>
    </row>
    <row r="73" spans="1:11" ht="12.75">
      <c r="A73" s="451"/>
      <c r="B73" s="451"/>
      <c r="C73" s="451"/>
      <c r="D73" s="453"/>
      <c r="E73" s="453"/>
      <c r="F73" s="451"/>
      <c r="G73" s="451"/>
      <c r="H73" s="413"/>
      <c r="I73" s="413"/>
      <c r="J73" s="413"/>
      <c r="K73" s="413"/>
    </row>
    <row r="74" spans="1:11" ht="12.75">
      <c r="A74" s="451"/>
      <c r="B74" s="451"/>
      <c r="C74" s="451"/>
      <c r="D74" s="453"/>
      <c r="E74" s="453"/>
      <c r="F74" s="451"/>
      <c r="G74" s="451"/>
      <c r="H74" s="413"/>
      <c r="I74" s="413"/>
      <c r="J74" s="413"/>
      <c r="K74" s="413"/>
    </row>
    <row r="75" spans="1:11" ht="12.75">
      <c r="A75" s="451"/>
      <c r="B75" s="451"/>
      <c r="C75" s="451"/>
      <c r="D75" s="453"/>
      <c r="E75" s="453"/>
      <c r="F75" s="451"/>
      <c r="G75" s="451"/>
      <c r="H75" s="413"/>
      <c r="I75" s="413"/>
      <c r="J75" s="413"/>
      <c r="K75" s="413"/>
    </row>
    <row r="76" spans="1:11" ht="12.75">
      <c r="A76" s="451"/>
      <c r="B76" s="451"/>
      <c r="C76" s="451"/>
      <c r="D76" s="453"/>
      <c r="E76" s="453"/>
      <c r="F76" s="451"/>
      <c r="G76" s="451"/>
      <c r="H76" s="413"/>
      <c r="I76" s="413"/>
      <c r="J76" s="413"/>
      <c r="K76" s="413"/>
    </row>
    <row r="77" spans="1:11" ht="12.75">
      <c r="A77" s="451"/>
      <c r="B77" s="450"/>
      <c r="C77" s="451"/>
      <c r="D77" s="464"/>
      <c r="E77" s="464"/>
      <c r="F77" s="451"/>
      <c r="G77" s="451"/>
      <c r="H77" s="457"/>
      <c r="I77" s="457"/>
      <c r="J77" s="457"/>
      <c r="K77" s="457"/>
    </row>
    <row r="78" spans="1:11" ht="12.75">
      <c r="A78" s="450"/>
      <c r="B78" s="450"/>
      <c r="C78" s="451"/>
      <c r="D78" s="451"/>
      <c r="E78" s="451"/>
      <c r="F78" s="451"/>
      <c r="G78" s="451"/>
      <c r="H78" s="452"/>
      <c r="I78" s="452"/>
      <c r="J78" s="452"/>
      <c r="K78" s="452"/>
    </row>
    <row r="79" spans="1:11" ht="12.75">
      <c r="A79" s="451"/>
      <c r="B79" s="451"/>
      <c r="C79" s="451"/>
      <c r="D79" s="453"/>
      <c r="E79" s="453"/>
      <c r="F79" s="451"/>
      <c r="G79" s="451"/>
      <c r="H79" s="413"/>
      <c r="I79" s="413"/>
      <c r="J79" s="413"/>
      <c r="K79" s="413"/>
    </row>
    <row r="80" spans="1:11" ht="12.75">
      <c r="A80" s="451"/>
      <c r="B80" s="451"/>
      <c r="C80" s="451"/>
      <c r="D80" s="453"/>
      <c r="E80" s="453"/>
      <c r="F80" s="451"/>
      <c r="G80" s="451"/>
      <c r="H80" s="413"/>
      <c r="I80" s="413"/>
      <c r="J80" s="413"/>
      <c r="K80" s="413"/>
    </row>
    <row r="81" spans="1:11" ht="12.75">
      <c r="A81" s="451"/>
      <c r="B81" s="451"/>
      <c r="C81" s="451"/>
      <c r="D81" s="453"/>
      <c r="E81" s="453"/>
      <c r="F81" s="451"/>
      <c r="G81" s="451"/>
      <c r="H81" s="413"/>
      <c r="I81" s="413"/>
      <c r="J81" s="413"/>
      <c r="K81" s="413"/>
    </row>
    <row r="82" spans="1:11" ht="12.75">
      <c r="A82" s="451"/>
      <c r="B82" s="451"/>
      <c r="C82" s="451"/>
      <c r="D82" s="453"/>
      <c r="E82" s="453"/>
      <c r="F82" s="451"/>
      <c r="G82" s="451"/>
      <c r="H82" s="413"/>
      <c r="I82" s="413"/>
      <c r="J82" s="413"/>
      <c r="K82" s="413"/>
    </row>
    <row r="83" spans="1:11" ht="12.75">
      <c r="A83" s="451"/>
      <c r="B83" s="451"/>
      <c r="C83" s="451"/>
      <c r="D83" s="453"/>
      <c r="E83" s="453"/>
      <c r="F83" s="451"/>
      <c r="G83" s="451"/>
      <c r="H83" s="413"/>
      <c r="I83" s="413"/>
      <c r="J83" s="413"/>
      <c r="K83" s="413"/>
    </row>
    <row r="84" spans="1:11" ht="12.75">
      <c r="A84" s="451"/>
      <c r="B84" s="451"/>
      <c r="C84" s="451"/>
      <c r="D84" s="453"/>
      <c r="E84" s="453"/>
      <c r="F84" s="451"/>
      <c r="G84" s="451"/>
      <c r="H84" s="413"/>
      <c r="I84" s="413"/>
      <c r="J84" s="413"/>
      <c r="K84" s="413"/>
    </row>
    <row r="85" spans="1:11" ht="12.75">
      <c r="A85" s="451"/>
      <c r="B85" s="451"/>
      <c r="C85" s="451"/>
      <c r="D85" s="453"/>
      <c r="E85" s="453"/>
      <c r="F85" s="451"/>
      <c r="G85" s="451"/>
      <c r="H85" s="413"/>
      <c r="I85" s="413"/>
      <c r="J85" s="413"/>
      <c r="K85" s="413"/>
    </row>
    <row r="86" spans="1:11" ht="12.75">
      <c r="A86" s="451"/>
      <c r="B86" s="451"/>
      <c r="C86" s="451"/>
      <c r="D86" s="453"/>
      <c r="E86" s="453"/>
      <c r="F86" s="451"/>
      <c r="G86" s="451"/>
      <c r="H86" s="413"/>
      <c r="I86" s="413"/>
      <c r="J86" s="413"/>
      <c r="K86" s="413"/>
    </row>
    <row r="87" spans="1:11" ht="12.75">
      <c r="A87" s="451"/>
      <c r="B87" s="450"/>
      <c r="C87" s="451"/>
      <c r="D87" s="464"/>
      <c r="E87" s="464"/>
      <c r="F87" s="451"/>
      <c r="G87" s="451"/>
      <c r="H87" s="457"/>
      <c r="I87" s="457"/>
      <c r="J87" s="457"/>
      <c r="K87" s="457"/>
    </row>
    <row r="88" spans="1:11" ht="12.75">
      <c r="A88" s="451"/>
      <c r="B88" s="450"/>
      <c r="C88" s="451"/>
      <c r="D88" s="464"/>
      <c r="E88" s="464"/>
      <c r="F88" s="451"/>
      <c r="G88" s="451"/>
      <c r="H88" s="457"/>
      <c r="I88" s="457"/>
      <c r="J88" s="457"/>
      <c r="K88" s="457"/>
    </row>
    <row r="89" spans="1:11" ht="12.75">
      <c r="A89" s="451"/>
      <c r="B89" s="450"/>
      <c r="C89" s="451"/>
      <c r="D89" s="464"/>
      <c r="E89" s="464"/>
      <c r="F89" s="451"/>
      <c r="G89" s="451"/>
      <c r="H89" s="457"/>
      <c r="I89" s="457"/>
      <c r="J89" s="457"/>
      <c r="K89" s="457"/>
    </row>
    <row r="90" spans="1:11" ht="12.75">
      <c r="A90" s="451"/>
      <c r="B90" s="450"/>
      <c r="C90" s="451"/>
      <c r="D90" s="464"/>
      <c r="E90" s="464"/>
      <c r="F90" s="451"/>
      <c r="G90" s="451"/>
      <c r="H90" s="457"/>
      <c r="I90" s="457"/>
      <c r="J90" s="457"/>
      <c r="K90" s="457"/>
    </row>
    <row r="91" spans="1:11" ht="12.75">
      <c r="A91" s="450"/>
      <c r="B91" s="450"/>
      <c r="C91" s="451"/>
      <c r="D91" s="451"/>
      <c r="E91" s="451"/>
      <c r="F91" s="451"/>
      <c r="G91" s="451"/>
      <c r="H91" s="452"/>
      <c r="I91" s="452"/>
      <c r="J91" s="452"/>
      <c r="K91" s="452"/>
    </row>
    <row r="92" spans="1:11" ht="12.75">
      <c r="A92" s="451"/>
      <c r="B92" s="451"/>
      <c r="C92" s="451"/>
      <c r="D92" s="453"/>
      <c r="E92" s="453"/>
      <c r="F92" s="451"/>
      <c r="G92" s="451"/>
      <c r="H92" s="413"/>
      <c r="I92" s="413"/>
      <c r="J92" s="413"/>
      <c r="K92" s="413"/>
    </row>
    <row r="93" spans="1:11" ht="12.75">
      <c r="A93" s="451"/>
      <c r="B93" s="451"/>
      <c r="C93" s="451"/>
      <c r="D93" s="453"/>
      <c r="E93" s="453"/>
      <c r="F93" s="451"/>
      <c r="G93" s="451"/>
      <c r="H93" s="413"/>
      <c r="I93" s="413"/>
      <c r="J93" s="413"/>
      <c r="K93" s="413"/>
    </row>
    <row r="94" spans="1:11" ht="12.75">
      <c r="A94" s="451"/>
      <c r="B94" s="451"/>
      <c r="C94" s="451"/>
      <c r="D94" s="453"/>
      <c r="E94" s="453"/>
      <c r="F94" s="451"/>
      <c r="G94" s="451"/>
      <c r="H94" s="413"/>
      <c r="I94" s="413"/>
      <c r="J94" s="413"/>
      <c r="K94" s="413"/>
    </row>
    <row r="95" spans="1:11" ht="12.75">
      <c r="A95" s="451"/>
      <c r="B95" s="450"/>
      <c r="C95" s="451"/>
      <c r="D95" s="464"/>
      <c r="E95" s="464"/>
      <c r="F95" s="451"/>
      <c r="G95" s="451"/>
      <c r="H95" s="457"/>
      <c r="I95" s="457"/>
      <c r="J95" s="457"/>
      <c r="K95" s="457"/>
    </row>
    <row r="96" spans="1:11" ht="12.75">
      <c r="A96" s="450"/>
      <c r="B96" s="450"/>
      <c r="C96" s="451"/>
      <c r="D96" s="451"/>
      <c r="E96" s="451"/>
      <c r="F96" s="451"/>
      <c r="G96" s="451"/>
      <c r="H96" s="452"/>
      <c r="I96" s="452"/>
      <c r="J96" s="452"/>
      <c r="K96" s="452"/>
    </row>
    <row r="97" spans="1:11" ht="12.75">
      <c r="A97" s="451"/>
      <c r="B97" s="451"/>
      <c r="C97" s="453"/>
      <c r="D97" s="453"/>
      <c r="E97" s="453"/>
      <c r="F97" s="451"/>
      <c r="G97" s="451"/>
      <c r="H97" s="413"/>
      <c r="I97" s="413"/>
      <c r="J97" s="413"/>
      <c r="K97" s="413"/>
    </row>
    <row r="98" spans="1:11" ht="12.75">
      <c r="A98" s="451"/>
      <c r="B98" s="451"/>
      <c r="C98" s="453"/>
      <c r="D98" s="453"/>
      <c r="E98" s="453"/>
      <c r="F98" s="451"/>
      <c r="G98" s="451"/>
      <c r="H98" s="413"/>
      <c r="I98" s="413"/>
      <c r="J98" s="413"/>
      <c r="K98" s="413"/>
    </row>
    <row r="99" spans="1:11" ht="12.75">
      <c r="A99" s="451"/>
      <c r="B99" s="451"/>
      <c r="C99" s="453"/>
      <c r="D99" s="453"/>
      <c r="E99" s="453"/>
      <c r="F99" s="451"/>
      <c r="G99" s="451"/>
      <c r="H99" s="413"/>
      <c r="I99" s="413"/>
      <c r="J99" s="413"/>
      <c r="K99" s="413"/>
    </row>
    <row r="100" spans="1:11" ht="12.75">
      <c r="A100" s="451"/>
      <c r="B100" s="451"/>
      <c r="C100" s="453"/>
      <c r="D100" s="453"/>
      <c r="E100" s="453"/>
      <c r="F100" s="451"/>
      <c r="G100" s="451"/>
      <c r="H100" s="413"/>
      <c r="I100" s="413"/>
      <c r="J100" s="413"/>
      <c r="K100" s="413"/>
    </row>
    <row r="101" spans="1:11" ht="12.75">
      <c r="A101" s="451"/>
      <c r="B101" s="450"/>
      <c r="C101" s="464"/>
      <c r="D101" s="464"/>
      <c r="E101" s="464"/>
      <c r="F101" s="451"/>
      <c r="G101" s="451"/>
      <c r="H101" s="457"/>
      <c r="I101" s="457"/>
      <c r="J101" s="457"/>
      <c r="K101" s="457"/>
    </row>
    <row r="102" spans="1:11" ht="12.75">
      <c r="A102" s="450"/>
      <c r="B102" s="450"/>
      <c r="C102" s="451"/>
      <c r="D102" s="451"/>
      <c r="E102" s="451"/>
      <c r="F102" s="451"/>
      <c r="G102" s="451"/>
      <c r="H102" s="452"/>
      <c r="I102" s="452"/>
      <c r="J102" s="452"/>
      <c r="K102" s="452"/>
    </row>
    <row r="103" spans="1:11" ht="12.75">
      <c r="A103" s="451"/>
      <c r="B103" s="451"/>
      <c r="C103" s="451"/>
      <c r="D103" s="451"/>
      <c r="E103" s="451"/>
      <c r="F103" s="451"/>
      <c r="G103" s="451"/>
      <c r="H103" s="413"/>
      <c r="I103" s="413"/>
      <c r="J103" s="413"/>
      <c r="K103" s="413"/>
    </row>
    <row r="104" spans="1:11" ht="12.75">
      <c r="A104" s="451"/>
      <c r="B104" s="451"/>
      <c r="C104" s="451"/>
      <c r="D104" s="451"/>
      <c r="E104" s="451"/>
      <c r="F104" s="451"/>
      <c r="G104" s="451"/>
      <c r="H104" s="413"/>
      <c r="I104" s="413"/>
      <c r="J104" s="413"/>
      <c r="K104" s="413"/>
    </row>
    <row r="105" spans="1:11" ht="12.75">
      <c r="A105" s="451"/>
      <c r="B105" s="451"/>
      <c r="C105" s="451"/>
      <c r="D105" s="451"/>
      <c r="E105" s="451"/>
      <c r="F105" s="451"/>
      <c r="G105" s="451"/>
      <c r="H105" s="413"/>
      <c r="I105" s="413"/>
      <c r="J105" s="413"/>
      <c r="K105" s="413"/>
    </row>
    <row r="106" spans="1:11" ht="12.75">
      <c r="A106" s="450"/>
      <c r="B106" s="451"/>
      <c r="C106" s="451"/>
      <c r="D106" s="451"/>
      <c r="E106" s="451"/>
      <c r="F106" s="451"/>
      <c r="G106" s="451"/>
      <c r="H106" s="413"/>
      <c r="I106" s="413"/>
      <c r="J106" s="413"/>
      <c r="K106" s="413"/>
    </row>
    <row r="107" spans="1:11" ht="12.75">
      <c r="A107" s="451"/>
      <c r="B107" s="451"/>
      <c r="C107" s="451"/>
      <c r="D107" s="451"/>
      <c r="E107" s="451"/>
      <c r="F107" s="451"/>
      <c r="G107" s="451"/>
      <c r="H107" s="413"/>
      <c r="I107" s="413"/>
      <c r="J107" s="413"/>
      <c r="K107" s="413"/>
    </row>
    <row r="108" spans="1:11" ht="12.75">
      <c r="A108" s="451"/>
      <c r="B108" s="451"/>
      <c r="C108" s="451"/>
      <c r="D108" s="451"/>
      <c r="E108" s="451"/>
      <c r="F108" s="451"/>
      <c r="G108" s="451"/>
      <c r="H108" s="413"/>
      <c r="I108" s="413"/>
      <c r="J108" s="413"/>
      <c r="K108" s="413"/>
    </row>
    <row r="109" spans="1:11" ht="12.75">
      <c r="A109" s="451"/>
      <c r="B109" s="451"/>
      <c r="C109" s="451"/>
      <c r="D109" s="451"/>
      <c r="E109" s="451"/>
      <c r="F109" s="451"/>
      <c r="G109" s="451"/>
      <c r="H109" s="413"/>
      <c r="I109" s="413"/>
      <c r="J109" s="413"/>
      <c r="K109" s="413"/>
    </row>
    <row r="110" spans="1:11" ht="12.75">
      <c r="A110" s="451"/>
      <c r="B110" s="451"/>
      <c r="C110" s="451"/>
      <c r="D110" s="451"/>
      <c r="E110" s="451"/>
      <c r="F110" s="451"/>
      <c r="G110" s="451"/>
      <c r="H110" s="413"/>
      <c r="I110" s="413"/>
      <c r="J110" s="413"/>
      <c r="K110" s="413"/>
    </row>
    <row r="111" spans="1:11" ht="12.75">
      <c r="A111" s="451"/>
      <c r="B111" s="450"/>
      <c r="C111" s="451"/>
      <c r="D111" s="451"/>
      <c r="E111" s="451"/>
      <c r="F111" s="451"/>
      <c r="G111" s="451"/>
      <c r="H111" s="457"/>
      <c r="I111" s="457"/>
      <c r="J111" s="457"/>
      <c r="K111" s="457"/>
    </row>
    <row r="112" spans="1:11" ht="12.75">
      <c r="A112" s="450"/>
      <c r="B112" s="450"/>
      <c r="C112" s="451"/>
      <c r="D112" s="451"/>
      <c r="E112" s="451"/>
      <c r="F112" s="451"/>
      <c r="G112" s="451"/>
      <c r="H112" s="452"/>
      <c r="I112" s="452"/>
      <c r="J112" s="452"/>
      <c r="K112" s="452"/>
    </row>
    <row r="113" spans="1:11" ht="12.75">
      <c r="A113" s="451"/>
      <c r="B113" s="451"/>
      <c r="C113" s="453"/>
      <c r="D113" s="451"/>
      <c r="E113" s="451"/>
      <c r="F113" s="451"/>
      <c r="G113" s="451"/>
      <c r="H113" s="413"/>
      <c r="I113" s="413"/>
      <c r="J113" s="413"/>
      <c r="K113" s="413"/>
    </row>
    <row r="114" spans="1:11" ht="12.75">
      <c r="A114" s="451"/>
      <c r="B114" s="451"/>
      <c r="C114" s="453"/>
      <c r="D114" s="451"/>
      <c r="E114" s="451"/>
      <c r="F114" s="451"/>
      <c r="G114" s="451"/>
      <c r="H114" s="413"/>
      <c r="I114" s="413"/>
      <c r="J114" s="413"/>
      <c r="K114" s="413"/>
    </row>
    <row r="115" spans="1:11" ht="12.75">
      <c r="A115" s="451"/>
      <c r="B115" s="450"/>
      <c r="C115" s="464"/>
      <c r="D115" s="451"/>
      <c r="E115" s="451"/>
      <c r="F115" s="451"/>
      <c r="G115" s="451"/>
      <c r="H115" s="457"/>
      <c r="I115" s="457"/>
      <c r="J115" s="457"/>
      <c r="K115" s="457"/>
    </row>
    <row r="116" spans="1:11" ht="12.75">
      <c r="A116" s="450"/>
      <c r="B116" s="450"/>
      <c r="C116" s="451"/>
      <c r="D116" s="451"/>
      <c r="E116" s="451"/>
      <c r="F116" s="451"/>
      <c r="G116" s="465"/>
      <c r="H116" s="452"/>
      <c r="I116" s="452"/>
      <c r="J116" s="452"/>
      <c r="K116" s="452"/>
    </row>
    <row r="117" spans="1:11" ht="12.75">
      <c r="A117" s="460"/>
      <c r="B117" s="451"/>
      <c r="C117" s="465"/>
      <c r="D117" s="465"/>
      <c r="E117" s="465"/>
      <c r="F117" s="465"/>
      <c r="G117" s="465"/>
      <c r="H117" s="452"/>
      <c r="I117" s="452"/>
      <c r="J117" s="452"/>
      <c r="K117" s="452"/>
    </row>
    <row r="118" spans="1:11" ht="12.75">
      <c r="A118" s="451"/>
      <c r="B118" s="451"/>
      <c r="C118" s="465"/>
      <c r="D118" s="465"/>
      <c r="E118" s="465"/>
      <c r="F118" s="465"/>
      <c r="G118" s="465"/>
      <c r="H118" s="452"/>
      <c r="I118" s="452"/>
      <c r="J118" s="452"/>
      <c r="K118" s="452"/>
    </row>
    <row r="119" spans="1:11" ht="12.75">
      <c r="A119" s="450"/>
      <c r="B119" s="450"/>
      <c r="C119" s="465"/>
      <c r="D119" s="465"/>
      <c r="E119" s="465"/>
      <c r="F119" s="465"/>
      <c r="G119" s="465"/>
      <c r="H119" s="452"/>
      <c r="I119" s="452"/>
      <c r="J119" s="452"/>
      <c r="K119" s="452"/>
    </row>
    <row r="120" spans="1:11" ht="12.75">
      <c r="A120" s="450"/>
      <c r="B120" s="450"/>
      <c r="C120" s="451"/>
      <c r="D120" s="451"/>
      <c r="E120" s="451"/>
      <c r="F120" s="451"/>
      <c r="G120" s="451"/>
      <c r="H120" s="452"/>
      <c r="I120" s="452"/>
      <c r="J120" s="452"/>
      <c r="K120" s="452"/>
    </row>
    <row r="121" spans="1:11" ht="12.75">
      <c r="A121" s="451"/>
      <c r="B121" s="451"/>
      <c r="C121" s="453"/>
      <c r="D121" s="451"/>
      <c r="E121" s="451"/>
      <c r="F121" s="451"/>
      <c r="G121" s="451"/>
      <c r="H121" s="413"/>
      <c r="I121" s="413"/>
      <c r="J121" s="413"/>
      <c r="K121" s="413"/>
    </row>
    <row r="122" spans="1:11" ht="12.75">
      <c r="A122" s="451"/>
      <c r="B122" s="452"/>
      <c r="C122" s="453"/>
      <c r="D122" s="451"/>
      <c r="E122" s="451"/>
      <c r="F122" s="451"/>
      <c r="G122" s="451"/>
      <c r="H122" s="413"/>
      <c r="I122" s="413"/>
      <c r="J122" s="413"/>
      <c r="K122" s="413"/>
    </row>
    <row r="123" spans="1:11" ht="12.75">
      <c r="A123" s="451"/>
      <c r="B123" s="466"/>
      <c r="C123" s="464"/>
      <c r="D123" s="451"/>
      <c r="E123" s="451"/>
      <c r="F123" s="451"/>
      <c r="G123" s="451"/>
      <c r="H123" s="457"/>
      <c r="I123" s="457"/>
      <c r="J123" s="457"/>
      <c r="K123" s="457"/>
    </row>
    <row r="124" spans="1:11" ht="12.75">
      <c r="A124" s="451"/>
      <c r="B124" s="466"/>
      <c r="C124" s="464"/>
      <c r="D124" s="451"/>
      <c r="E124" s="451"/>
      <c r="F124" s="451"/>
      <c r="G124" s="451"/>
      <c r="H124" s="457"/>
      <c r="I124" s="457"/>
      <c r="J124" s="457"/>
      <c r="K124" s="457"/>
    </row>
    <row r="125" spans="1:11" ht="12.75">
      <c r="A125" s="451"/>
      <c r="B125" s="466"/>
      <c r="C125" s="464"/>
      <c r="D125" s="451"/>
      <c r="E125" s="451"/>
      <c r="F125" s="451"/>
      <c r="G125" s="451"/>
      <c r="H125" s="457"/>
      <c r="I125" s="457"/>
      <c r="J125" s="457"/>
      <c r="K125" s="457"/>
    </row>
    <row r="126" spans="1:11" ht="12.75">
      <c r="A126" s="451"/>
      <c r="B126" s="466"/>
      <c r="C126" s="464"/>
      <c r="D126" s="451"/>
      <c r="E126" s="451"/>
      <c r="F126" s="451"/>
      <c r="G126" s="451"/>
      <c r="H126" s="457"/>
      <c r="I126" s="457"/>
      <c r="J126" s="457"/>
      <c r="K126" s="457"/>
    </row>
    <row r="127" spans="1:11" ht="12.75">
      <c r="A127" s="450"/>
      <c r="B127" s="450"/>
      <c r="C127" s="451"/>
      <c r="D127" s="451"/>
      <c r="E127" s="451"/>
      <c r="F127" s="451"/>
      <c r="G127" s="451"/>
      <c r="H127" s="452"/>
      <c r="I127" s="452"/>
      <c r="J127" s="452"/>
      <c r="K127" s="452"/>
    </row>
    <row r="128" spans="1:11" ht="12.75">
      <c r="A128" s="451"/>
      <c r="B128" s="451"/>
      <c r="C128" s="453"/>
      <c r="D128" s="453"/>
      <c r="E128" s="453"/>
      <c r="F128" s="451"/>
      <c r="G128" s="451"/>
      <c r="H128" s="413"/>
      <c r="I128" s="413"/>
      <c r="J128" s="413"/>
      <c r="K128" s="413"/>
    </row>
    <row r="129" spans="1:11" ht="12.75">
      <c r="A129" s="451"/>
      <c r="B129" s="451"/>
      <c r="C129" s="453"/>
      <c r="D129" s="453"/>
      <c r="E129" s="453"/>
      <c r="F129" s="451"/>
      <c r="G129" s="451"/>
      <c r="H129" s="413"/>
      <c r="I129" s="413"/>
      <c r="J129" s="413"/>
      <c r="K129" s="413"/>
    </row>
    <row r="130" spans="1:11" ht="12.75">
      <c r="A130" s="451"/>
      <c r="B130" s="451"/>
      <c r="C130" s="453"/>
      <c r="D130" s="453"/>
      <c r="E130" s="453"/>
      <c r="F130" s="451"/>
      <c r="G130" s="451"/>
      <c r="H130" s="413"/>
      <c r="I130" s="413"/>
      <c r="J130" s="413"/>
      <c r="K130" s="413"/>
    </row>
    <row r="131" spans="1:11" ht="12.75">
      <c r="A131" s="452"/>
      <c r="B131" s="451"/>
      <c r="C131" s="453"/>
      <c r="D131" s="413"/>
      <c r="E131" s="413"/>
      <c r="F131" s="452"/>
      <c r="G131" s="452"/>
      <c r="H131" s="413"/>
      <c r="I131" s="413"/>
      <c r="J131" s="413"/>
      <c r="K131" s="413"/>
    </row>
    <row r="132" spans="1:11" ht="12.75">
      <c r="A132" s="452"/>
      <c r="B132" s="452"/>
      <c r="C132" s="413"/>
      <c r="D132" s="413"/>
      <c r="E132" s="413"/>
      <c r="F132" s="452"/>
      <c r="G132" s="452"/>
      <c r="H132" s="413"/>
      <c r="I132" s="413"/>
      <c r="J132" s="413"/>
      <c r="K132" s="413"/>
    </row>
    <row r="133" spans="1:11" ht="12.75">
      <c r="A133" s="452"/>
      <c r="B133" s="466"/>
      <c r="C133" s="457"/>
      <c r="D133" s="457"/>
      <c r="E133" s="457"/>
      <c r="F133" s="452"/>
      <c r="G133" s="452"/>
      <c r="H133" s="457"/>
      <c r="I133" s="457"/>
      <c r="J133" s="457"/>
      <c r="K133" s="457"/>
    </row>
    <row r="134" spans="1:11" ht="12.75">
      <c r="A134" s="452"/>
      <c r="B134" s="466"/>
      <c r="C134" s="452"/>
      <c r="D134" s="452"/>
      <c r="E134" s="452"/>
      <c r="F134" s="452"/>
      <c r="G134" s="452"/>
      <c r="H134" s="466"/>
      <c r="I134" s="466"/>
      <c r="J134" s="466"/>
      <c r="K134" s="466"/>
    </row>
    <row r="135" spans="1:11" ht="12.75">
      <c r="A135" s="452"/>
      <c r="B135" s="452"/>
      <c r="C135" s="452"/>
      <c r="D135" s="452"/>
      <c r="E135" s="452"/>
      <c r="F135" s="452"/>
      <c r="G135" s="452"/>
      <c r="H135" s="452"/>
      <c r="I135" s="452"/>
      <c r="J135" s="452"/>
      <c r="K135" s="452"/>
    </row>
    <row r="136" spans="1:11" ht="25.5" customHeight="1">
      <c r="A136" s="452"/>
      <c r="B136" s="452"/>
      <c r="C136" s="452"/>
      <c r="D136" s="467"/>
      <c r="E136" s="452"/>
      <c r="F136" s="452"/>
      <c r="G136" s="773"/>
      <c r="H136" s="773"/>
      <c r="I136" s="452"/>
      <c r="J136" s="452"/>
      <c r="K136" s="452"/>
    </row>
    <row r="137" spans="1:11" ht="12.75">
      <c r="A137" s="452"/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</row>
    <row r="138" spans="1:11" ht="12.75">
      <c r="A138" s="452"/>
      <c r="B138" s="452"/>
      <c r="C138" s="452"/>
      <c r="D138" s="452"/>
      <c r="E138" s="452"/>
      <c r="F138" s="452"/>
      <c r="G138" s="452"/>
      <c r="H138" s="452"/>
      <c r="I138" s="452"/>
      <c r="J138" s="452"/>
      <c r="K138" s="452"/>
    </row>
    <row r="139" spans="1:11" ht="12.75">
      <c r="A139" s="452"/>
      <c r="B139" s="452"/>
      <c r="C139" s="452"/>
      <c r="D139" s="452"/>
      <c r="E139" s="452"/>
      <c r="F139" s="452"/>
      <c r="G139" s="452"/>
      <c r="H139" s="452"/>
      <c r="I139" s="452"/>
      <c r="J139" s="452"/>
      <c r="K139" s="452"/>
    </row>
    <row r="140" spans="1:11" ht="12.75">
      <c r="A140" s="452"/>
      <c r="B140" s="452"/>
      <c r="C140" s="452"/>
      <c r="D140" s="452"/>
      <c r="E140" s="452"/>
      <c r="F140" s="452"/>
      <c r="G140" s="452"/>
      <c r="H140" s="452"/>
      <c r="I140" s="452"/>
      <c r="J140" s="452"/>
      <c r="K140" s="452"/>
    </row>
    <row r="141" spans="1:11" ht="12.75">
      <c r="A141" s="452"/>
      <c r="B141" s="452"/>
      <c r="C141" s="452"/>
      <c r="D141" s="452"/>
      <c r="E141" s="452"/>
      <c r="F141" s="452"/>
      <c r="G141" s="452"/>
      <c r="H141" s="452"/>
      <c r="I141" s="452"/>
      <c r="J141" s="452"/>
      <c r="K141" s="452"/>
    </row>
    <row r="142" spans="1:11" ht="12.75">
      <c r="A142" s="452"/>
      <c r="B142" s="452"/>
      <c r="C142" s="452"/>
      <c r="D142" s="452"/>
      <c r="E142" s="452"/>
      <c r="F142" s="452"/>
      <c r="G142" s="452"/>
      <c r="H142" s="452"/>
      <c r="I142" s="452"/>
      <c r="J142" s="452"/>
      <c r="K142" s="452"/>
    </row>
    <row r="143" spans="1:11" ht="12.75">
      <c r="A143" s="452"/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</row>
    <row r="144" ht="12.75">
      <c r="A144" s="452"/>
    </row>
    <row r="145" ht="12.75">
      <c r="A145" s="452"/>
    </row>
    <row r="146" ht="12.75">
      <c r="A146" s="452"/>
    </row>
    <row r="147" ht="12.75">
      <c r="A147" s="452"/>
    </row>
    <row r="148" ht="12.75">
      <c r="A148" s="452"/>
    </row>
    <row r="149" ht="12.75">
      <c r="A149" s="452"/>
    </row>
    <row r="150" ht="12.75">
      <c r="A150" s="452"/>
    </row>
    <row r="151" ht="12.75">
      <c r="A151" s="452"/>
    </row>
    <row r="152" ht="12.75">
      <c r="A152" s="452"/>
    </row>
    <row r="153" ht="12.75">
      <c r="A153" s="452"/>
    </row>
    <row r="154" ht="12.75">
      <c r="A154" s="452"/>
    </row>
    <row r="155" ht="12.75">
      <c r="A155" s="452"/>
    </row>
    <row r="156" ht="12.75">
      <c r="A156" s="452"/>
    </row>
    <row r="157" ht="12.75">
      <c r="A157" s="452"/>
    </row>
    <row r="158" ht="12.75">
      <c r="A158" s="452"/>
    </row>
    <row r="159" ht="12.75">
      <c r="A159" s="452"/>
    </row>
    <row r="160" ht="12.75">
      <c r="A160" s="452"/>
    </row>
    <row r="161" ht="12.75">
      <c r="A161" s="452"/>
    </row>
    <row r="162" ht="12.75">
      <c r="A162" s="452"/>
    </row>
    <row r="163" ht="12.75">
      <c r="A163" s="452"/>
    </row>
    <row r="164" ht="12.75">
      <c r="A164" s="452"/>
    </row>
    <row r="165" ht="12.75">
      <c r="A165" s="452"/>
    </row>
    <row r="166" ht="12.75">
      <c r="A166" s="452"/>
    </row>
    <row r="167" ht="12.75">
      <c r="A167" s="452"/>
    </row>
    <row r="168" ht="12.75">
      <c r="A168" s="452"/>
    </row>
    <row r="169" ht="12.75">
      <c r="A169" s="452"/>
    </row>
  </sheetData>
  <sheetProtection/>
  <mergeCells count="8">
    <mergeCell ref="B4:C4"/>
    <mergeCell ref="G136:H136"/>
    <mergeCell ref="A1:K1"/>
    <mergeCell ref="B3:C3"/>
    <mergeCell ref="D3:E3"/>
    <mergeCell ref="F3:G3"/>
    <mergeCell ref="H3:I3"/>
    <mergeCell ref="J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4.57421875" style="443" customWidth="1"/>
    <col min="2" max="2" width="19.140625" style="414" customWidth="1"/>
    <col min="3" max="3" width="8.57421875" style="414" customWidth="1"/>
    <col min="4" max="5" width="6.8515625" style="414" customWidth="1"/>
    <col min="6" max="6" width="8.28125" style="414" customWidth="1"/>
    <col min="7" max="7" width="8.421875" style="414" customWidth="1"/>
    <col min="8" max="16384" width="9.140625" style="414" customWidth="1"/>
  </cols>
  <sheetData>
    <row r="1" spans="1:11" ht="15">
      <c r="A1" s="774" t="s">
        <v>312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</row>
    <row r="2" spans="1:11" ht="18.75" thickBot="1">
      <c r="A2" s="415"/>
      <c r="B2" s="416"/>
      <c r="C2" s="417"/>
      <c r="D2" s="417"/>
      <c r="E2" s="417"/>
      <c r="F2" s="417"/>
      <c r="G2" s="417"/>
      <c r="H2" s="418"/>
      <c r="K2" s="419" t="s">
        <v>246</v>
      </c>
    </row>
    <row r="3" spans="1:13" ht="12.75">
      <c r="A3" s="420" t="s">
        <v>247</v>
      </c>
      <c r="B3" s="776" t="s">
        <v>247</v>
      </c>
      <c r="C3" s="777"/>
      <c r="D3" s="778" t="s">
        <v>248</v>
      </c>
      <c r="E3" s="779"/>
      <c r="F3" s="780" t="s">
        <v>249</v>
      </c>
      <c r="G3" s="779"/>
      <c r="H3" s="780" t="s">
        <v>250</v>
      </c>
      <c r="I3" s="779"/>
      <c r="J3" s="781" t="s">
        <v>251</v>
      </c>
      <c r="K3" s="782"/>
      <c r="L3" s="782"/>
      <c r="M3" s="783"/>
    </row>
    <row r="4" spans="1:13" ht="13.5" thickBot="1">
      <c r="A4" s="421" t="s">
        <v>252</v>
      </c>
      <c r="B4" s="771" t="s">
        <v>253</v>
      </c>
      <c r="C4" s="772"/>
      <c r="D4" s="422" t="s">
        <v>254</v>
      </c>
      <c r="E4" s="423" t="s">
        <v>255</v>
      </c>
      <c r="F4" s="423" t="s">
        <v>254</v>
      </c>
      <c r="G4" s="423" t="s">
        <v>255</v>
      </c>
      <c r="H4" s="423" t="s">
        <v>254</v>
      </c>
      <c r="I4" s="423" t="s">
        <v>255</v>
      </c>
      <c r="J4" s="424" t="s">
        <v>256</v>
      </c>
      <c r="K4" s="424" t="s">
        <v>257</v>
      </c>
      <c r="L4" s="424" t="s">
        <v>258</v>
      </c>
      <c r="M4" s="425" t="s">
        <v>259</v>
      </c>
    </row>
    <row r="5" spans="1:13" ht="14.25" customHeight="1">
      <c r="A5" s="426" t="s">
        <v>313</v>
      </c>
      <c r="B5" s="497" t="s">
        <v>314</v>
      </c>
      <c r="C5" s="427"/>
      <c r="D5" s="428"/>
      <c r="E5" s="428"/>
      <c r="F5" s="428"/>
      <c r="G5" s="428"/>
      <c r="H5" s="428"/>
      <c r="I5" s="429"/>
      <c r="J5" s="430"/>
      <c r="K5" s="430"/>
      <c r="L5" s="430"/>
      <c r="M5" s="431"/>
    </row>
    <row r="6" spans="1:13" ht="12.75">
      <c r="A6" s="500" t="s">
        <v>262</v>
      </c>
      <c r="B6" s="501" t="s">
        <v>209</v>
      </c>
      <c r="C6" s="434" t="s">
        <v>139</v>
      </c>
      <c r="D6" s="435"/>
      <c r="E6" s="435"/>
      <c r="F6" s="515" t="s">
        <v>315</v>
      </c>
      <c r="G6" s="515">
        <v>20</v>
      </c>
      <c r="H6" s="435"/>
      <c r="I6" s="437"/>
      <c r="J6" s="436">
        <v>0</v>
      </c>
      <c r="K6" s="436">
        <v>0.182</v>
      </c>
      <c r="L6" s="436">
        <v>82.17</v>
      </c>
      <c r="M6" s="438">
        <v>72.229</v>
      </c>
    </row>
    <row r="7" spans="1:13" ht="12.75" customHeight="1" thickBot="1">
      <c r="A7" s="485" t="s">
        <v>285</v>
      </c>
      <c r="B7" s="516" t="s">
        <v>192</v>
      </c>
      <c r="C7" s="517"/>
      <c r="D7" s="518"/>
      <c r="E7" s="518"/>
      <c r="F7" s="519" t="s">
        <v>315</v>
      </c>
      <c r="G7" s="519">
        <v>20</v>
      </c>
      <c r="H7" s="518"/>
      <c r="I7" s="520"/>
      <c r="J7" s="521">
        <f>J6</f>
        <v>0</v>
      </c>
      <c r="K7" s="521">
        <f>K6</f>
        <v>0.182</v>
      </c>
      <c r="L7" s="521">
        <f>L6</f>
        <v>82.17</v>
      </c>
      <c r="M7" s="522">
        <f>M6</f>
        <v>72.229</v>
      </c>
    </row>
    <row r="8" spans="1:13" ht="13.5" customHeight="1">
      <c r="A8" s="460"/>
      <c r="B8" s="451"/>
      <c r="C8" s="523"/>
      <c r="D8" s="452"/>
      <c r="E8" s="452"/>
      <c r="F8" s="459"/>
      <c r="G8" s="459"/>
      <c r="H8" s="452"/>
      <c r="I8" s="452"/>
      <c r="J8" s="413"/>
      <c r="K8" s="413"/>
      <c r="L8" s="413"/>
      <c r="M8" s="413"/>
    </row>
    <row r="9" spans="1:13" ht="14.25" customHeight="1">
      <c r="A9" s="452"/>
      <c r="B9" s="451"/>
      <c r="C9" s="523"/>
      <c r="D9" s="452"/>
      <c r="E9" s="452"/>
      <c r="F9" s="459"/>
      <c r="G9" s="459"/>
      <c r="H9" s="452"/>
      <c r="I9" s="452"/>
      <c r="J9" s="413"/>
      <c r="K9" s="413"/>
      <c r="L9" s="413"/>
      <c r="M9" s="413"/>
    </row>
    <row r="10" spans="1:13" ht="13.5" customHeight="1">
      <c r="A10" s="452"/>
      <c r="B10" s="451"/>
      <c r="C10" s="523"/>
      <c r="D10" s="452"/>
      <c r="E10" s="452"/>
      <c r="F10" s="459"/>
      <c r="G10" s="459"/>
      <c r="H10" s="452"/>
      <c r="I10" s="452"/>
      <c r="J10" s="413"/>
      <c r="K10" s="413"/>
      <c r="L10" s="413"/>
      <c r="M10" s="413"/>
    </row>
    <row r="11" spans="1:13" ht="13.5" customHeight="1">
      <c r="A11" s="451"/>
      <c r="B11" s="451"/>
      <c r="C11" s="523"/>
      <c r="D11" s="452"/>
      <c r="E11" s="452"/>
      <c r="F11" s="459"/>
      <c r="G11" s="459"/>
      <c r="H11" s="452"/>
      <c r="I11" s="452"/>
      <c r="J11" s="413"/>
      <c r="K11" s="413"/>
      <c r="L11" s="413"/>
      <c r="M11" s="413"/>
    </row>
    <row r="12" spans="1:13" ht="12.75">
      <c r="A12" t="s">
        <v>426</v>
      </c>
      <c r="B12" s="525"/>
      <c r="C12" s="523"/>
      <c r="D12" s="452"/>
      <c r="E12" s="452"/>
      <c r="F12" s="456"/>
      <c r="G12" s="456"/>
      <c r="H12" s="452"/>
      <c r="I12" s="452"/>
      <c r="J12" s="457"/>
      <c r="K12" s="457"/>
      <c r="L12" s="457"/>
      <c r="M12" s="457"/>
    </row>
    <row r="13" spans="1:13" ht="12.75">
      <c r="A13" s="524"/>
      <c r="B13" s="524"/>
      <c r="C13" s="523"/>
      <c r="D13" s="452"/>
      <c r="E13" s="452"/>
      <c r="F13" s="413"/>
      <c r="G13" s="413"/>
      <c r="H13" s="452"/>
      <c r="I13" s="452"/>
      <c r="J13" s="413"/>
      <c r="K13" s="413"/>
      <c r="L13" s="413"/>
      <c r="M13" s="413"/>
    </row>
    <row r="14" spans="1:13" ht="12.75">
      <c r="A14" s="524"/>
      <c r="B14" s="524"/>
      <c r="C14" s="523"/>
      <c r="D14" s="452"/>
      <c r="E14" s="452"/>
      <c r="F14" s="413"/>
      <c r="G14" s="413"/>
      <c r="H14" s="452"/>
      <c r="I14" s="452"/>
      <c r="J14" s="413"/>
      <c r="K14" s="413"/>
      <c r="L14" s="413"/>
      <c r="M14" s="413"/>
    </row>
    <row r="15" spans="1:13" ht="13.5" customHeight="1">
      <c r="A15" s="524"/>
      <c r="B15" s="524"/>
      <c r="C15" s="523"/>
      <c r="D15" s="452"/>
      <c r="E15" s="452"/>
      <c r="F15" s="413"/>
      <c r="G15" s="413"/>
      <c r="H15" s="452"/>
      <c r="I15" s="452"/>
      <c r="J15" s="413"/>
      <c r="K15" s="413"/>
      <c r="L15" s="413"/>
      <c r="M15" s="413"/>
    </row>
    <row r="16" spans="1:13" ht="12.75">
      <c r="A16" s="524"/>
      <c r="B16" s="524"/>
      <c r="C16" s="523"/>
      <c r="D16" s="452"/>
      <c r="E16" s="452"/>
      <c r="F16" s="413"/>
      <c r="G16" s="413"/>
      <c r="H16" s="452"/>
      <c r="I16" s="452"/>
      <c r="J16" s="413"/>
      <c r="K16" s="413"/>
      <c r="L16" s="413"/>
      <c r="M16" s="413"/>
    </row>
    <row r="17" spans="1:13" ht="12.75">
      <c r="A17" s="524"/>
      <c r="B17" s="524"/>
      <c r="C17" s="523"/>
      <c r="D17" s="452"/>
      <c r="E17" s="452"/>
      <c r="F17" s="413"/>
      <c r="G17" s="413"/>
      <c r="H17" s="452"/>
      <c r="I17" s="452"/>
      <c r="J17" s="413"/>
      <c r="K17" s="413"/>
      <c r="L17" s="413"/>
      <c r="M17" s="413"/>
    </row>
    <row r="18" spans="1:13" ht="12.75">
      <c r="A18" s="524"/>
      <c r="B18" s="526"/>
      <c r="C18" s="526"/>
      <c r="D18" s="452"/>
      <c r="E18" s="452"/>
      <c r="F18" s="457"/>
      <c r="G18" s="457"/>
      <c r="H18" s="452"/>
      <c r="I18" s="452"/>
      <c r="J18" s="457"/>
      <c r="K18" s="457"/>
      <c r="L18" s="457"/>
      <c r="M18" s="457"/>
    </row>
    <row r="19" spans="1:12" ht="12.75">
      <c r="A19" s="450"/>
      <c r="B19" s="450"/>
      <c r="C19" s="451"/>
      <c r="D19" s="451"/>
      <c r="E19" s="451"/>
      <c r="F19" s="451"/>
      <c r="G19" s="451"/>
      <c r="H19" s="413"/>
      <c r="I19" s="413"/>
      <c r="J19" s="413"/>
      <c r="K19" s="413"/>
      <c r="L19" s="452"/>
    </row>
    <row r="20" spans="1:11" ht="12.75">
      <c r="A20" s="451"/>
      <c r="B20" s="451"/>
      <c r="C20" s="453"/>
      <c r="D20" s="453"/>
      <c r="E20" s="453"/>
      <c r="F20" s="451"/>
      <c r="G20" s="451"/>
      <c r="H20" s="413"/>
      <c r="I20" s="413"/>
      <c r="J20" s="413"/>
      <c r="K20" s="413"/>
    </row>
    <row r="21" spans="1:11" ht="12.75">
      <c r="A21" s="451"/>
      <c r="B21" s="451"/>
      <c r="C21" s="453"/>
      <c r="D21" s="453"/>
      <c r="E21" s="453"/>
      <c r="F21" s="453"/>
      <c r="G21" s="453"/>
      <c r="H21" s="413"/>
      <c r="I21" s="413"/>
      <c r="J21" s="413"/>
      <c r="K21" s="413"/>
    </row>
    <row r="22" spans="1:11" ht="12.75">
      <c r="A22" s="454"/>
      <c r="B22" s="455"/>
      <c r="C22" s="456"/>
      <c r="D22" s="456"/>
      <c r="E22" s="456"/>
      <c r="F22" s="456"/>
      <c r="G22" s="456"/>
      <c r="H22" s="457"/>
      <c r="I22" s="457"/>
      <c r="J22" s="457"/>
      <c r="K22" s="457"/>
    </row>
    <row r="23" spans="1:11" ht="12.75">
      <c r="A23" s="458"/>
      <c r="B23" s="450"/>
      <c r="C23" s="454"/>
      <c r="D23" s="454"/>
      <c r="E23" s="454"/>
      <c r="F23" s="454"/>
      <c r="G23" s="459"/>
      <c r="H23" s="452"/>
      <c r="I23" s="452"/>
      <c r="J23" s="452"/>
      <c r="K23" s="452"/>
    </row>
    <row r="24" spans="1:11" ht="12.75">
      <c r="A24" s="460"/>
      <c r="B24" s="461"/>
      <c r="C24" s="459"/>
      <c r="D24" s="459"/>
      <c r="E24" s="459"/>
      <c r="F24" s="454"/>
      <c r="G24" s="459"/>
      <c r="H24" s="413"/>
      <c r="I24" s="413"/>
      <c r="J24" s="413"/>
      <c r="K24" s="413"/>
    </row>
    <row r="25" spans="1:11" ht="12.75">
      <c r="A25" s="460"/>
      <c r="B25" s="461"/>
      <c r="C25" s="459"/>
      <c r="D25" s="459"/>
      <c r="E25" s="459"/>
      <c r="F25" s="454"/>
      <c r="G25" s="459"/>
      <c r="H25" s="413"/>
      <c r="I25" s="413"/>
      <c r="J25" s="413"/>
      <c r="K25" s="413"/>
    </row>
    <row r="26" spans="1:11" ht="12.75">
      <c r="A26" s="460"/>
      <c r="B26" s="461"/>
      <c r="C26" s="459"/>
      <c r="D26" s="459"/>
      <c r="E26" s="459"/>
      <c r="F26" s="454"/>
      <c r="G26" s="459"/>
      <c r="H26" s="413"/>
      <c r="I26" s="413"/>
      <c r="J26" s="413"/>
      <c r="K26" s="413"/>
    </row>
    <row r="27" spans="1:11" ht="12.75">
      <c r="A27" s="460"/>
      <c r="B27" s="461"/>
      <c r="C27" s="459"/>
      <c r="D27" s="459"/>
      <c r="E27" s="459"/>
      <c r="F27" s="454"/>
      <c r="G27" s="459"/>
      <c r="H27" s="413"/>
      <c r="I27" s="413"/>
      <c r="J27" s="413"/>
      <c r="K27" s="413"/>
    </row>
    <row r="28" spans="1:11" ht="12.75">
      <c r="A28" s="460"/>
      <c r="B28" s="461"/>
      <c r="C28" s="459"/>
      <c r="D28" s="459"/>
      <c r="E28" s="459"/>
      <c r="F28" s="454"/>
      <c r="G28" s="459"/>
      <c r="H28" s="413"/>
      <c r="I28" s="413"/>
      <c r="J28" s="413"/>
      <c r="K28" s="413"/>
    </row>
    <row r="29" spans="1:11" ht="12.75">
      <c r="A29" s="460"/>
      <c r="B29" s="455"/>
      <c r="C29" s="456"/>
      <c r="D29" s="456"/>
      <c r="E29" s="456"/>
      <c r="F29" s="454"/>
      <c r="G29" s="459"/>
      <c r="H29" s="457"/>
      <c r="I29" s="457"/>
      <c r="J29" s="457"/>
      <c r="K29" s="457"/>
    </row>
    <row r="30" spans="1:11" ht="12.75">
      <c r="A30" s="458"/>
      <c r="B30" s="450"/>
      <c r="C30" s="454"/>
      <c r="D30" s="454"/>
      <c r="E30" s="454"/>
      <c r="F30" s="454"/>
      <c r="G30" s="459"/>
      <c r="H30" s="452"/>
      <c r="I30" s="452"/>
      <c r="J30" s="452"/>
      <c r="K30" s="452"/>
    </row>
    <row r="31" spans="1:11" ht="12.75">
      <c r="A31" s="460"/>
      <c r="B31" s="461"/>
      <c r="C31" s="459"/>
      <c r="D31" s="459"/>
      <c r="E31" s="459"/>
      <c r="F31" s="454"/>
      <c r="G31" s="459"/>
      <c r="H31" s="413"/>
      <c r="I31" s="413"/>
      <c r="J31" s="413"/>
      <c r="K31" s="413"/>
    </row>
    <row r="32" spans="1:11" ht="12.75">
      <c r="A32" s="454"/>
      <c r="B32" s="461"/>
      <c r="C32" s="459"/>
      <c r="D32" s="459"/>
      <c r="E32" s="459"/>
      <c r="F32" s="454"/>
      <c r="G32" s="459"/>
      <c r="H32" s="413"/>
      <c r="I32" s="413"/>
      <c r="J32" s="413"/>
      <c r="K32" s="413"/>
    </row>
    <row r="33" spans="1:11" ht="12.75">
      <c r="A33" s="454"/>
      <c r="B33" s="455"/>
      <c r="C33" s="459"/>
      <c r="D33" s="456"/>
      <c r="E33" s="456"/>
      <c r="F33" s="454"/>
      <c r="G33" s="459"/>
      <c r="H33" s="457"/>
      <c r="I33" s="457"/>
      <c r="J33" s="457"/>
      <c r="K33" s="457"/>
    </row>
    <row r="34" spans="1:11" ht="12.75">
      <c r="A34" s="462"/>
      <c r="B34" s="450"/>
      <c r="C34" s="454"/>
      <c r="D34" s="454"/>
      <c r="E34" s="454"/>
      <c r="F34" s="454"/>
      <c r="G34" s="459"/>
      <c r="H34" s="452"/>
      <c r="I34" s="452"/>
      <c r="J34" s="452"/>
      <c r="K34" s="452"/>
    </row>
    <row r="35" spans="1:11" ht="12.75">
      <c r="A35" s="452"/>
      <c r="B35" s="461"/>
      <c r="C35" s="459"/>
      <c r="D35" s="459"/>
      <c r="E35" s="459"/>
      <c r="F35" s="454"/>
      <c r="G35" s="459"/>
      <c r="H35" s="413"/>
      <c r="I35" s="413"/>
      <c r="J35" s="413"/>
      <c r="K35" s="413"/>
    </row>
    <row r="36" spans="1:11" ht="12.75">
      <c r="A36" s="452"/>
      <c r="B36" s="461"/>
      <c r="C36" s="459"/>
      <c r="D36" s="459"/>
      <c r="E36" s="459"/>
      <c r="F36" s="454"/>
      <c r="G36" s="459"/>
      <c r="H36" s="413"/>
      <c r="I36" s="413"/>
      <c r="J36" s="413"/>
      <c r="K36" s="413"/>
    </row>
    <row r="37" spans="1:11" ht="12.75">
      <c r="A37" s="460"/>
      <c r="B37" s="461"/>
      <c r="C37" s="459"/>
      <c r="D37" s="459"/>
      <c r="E37" s="459"/>
      <c r="F37" s="454"/>
      <c r="G37" s="459"/>
      <c r="H37" s="413"/>
      <c r="I37" s="413"/>
      <c r="J37" s="413"/>
      <c r="K37" s="413"/>
    </row>
    <row r="38" spans="1:11" ht="12.75">
      <c r="A38" s="451"/>
      <c r="B38" s="461"/>
      <c r="C38" s="459"/>
      <c r="D38" s="459"/>
      <c r="E38" s="459"/>
      <c r="F38" s="454"/>
      <c r="G38" s="459"/>
      <c r="H38" s="413"/>
      <c r="I38" s="413"/>
      <c r="J38" s="413"/>
      <c r="K38" s="413"/>
    </row>
    <row r="39" spans="1:11" ht="12.75">
      <c r="A39" s="451"/>
      <c r="B39" s="461"/>
      <c r="C39" s="459"/>
      <c r="D39" s="459"/>
      <c r="E39" s="459"/>
      <c r="F39" s="454"/>
      <c r="G39" s="459"/>
      <c r="H39" s="413"/>
      <c r="I39" s="413"/>
      <c r="J39" s="413"/>
      <c r="K39" s="413"/>
    </row>
    <row r="40" spans="1:11" ht="12.75">
      <c r="A40" s="460"/>
      <c r="B40" s="461"/>
      <c r="C40" s="459"/>
      <c r="D40" s="459"/>
      <c r="E40" s="459"/>
      <c r="F40" s="454"/>
      <c r="G40" s="459"/>
      <c r="H40" s="413"/>
      <c r="I40" s="413"/>
      <c r="J40" s="413"/>
      <c r="K40" s="413"/>
    </row>
    <row r="41" spans="1:11" ht="12.75">
      <c r="A41" s="460"/>
      <c r="B41" s="455"/>
      <c r="C41" s="459"/>
      <c r="D41" s="456"/>
      <c r="E41" s="456"/>
      <c r="F41" s="454"/>
      <c r="G41" s="459"/>
      <c r="H41" s="457"/>
      <c r="I41" s="457"/>
      <c r="J41" s="457"/>
      <c r="K41" s="457"/>
    </row>
    <row r="42" spans="1:11" ht="12.75">
      <c r="A42" s="462"/>
      <c r="B42" s="450"/>
      <c r="C42" s="454"/>
      <c r="D42" s="454"/>
      <c r="E42" s="454"/>
      <c r="F42" s="454"/>
      <c r="G42" s="459"/>
      <c r="H42" s="452"/>
      <c r="I42" s="452"/>
      <c r="J42" s="452"/>
      <c r="K42" s="452"/>
    </row>
    <row r="43" spans="1:11" ht="12.75">
      <c r="A43" s="452"/>
      <c r="B43" s="461"/>
      <c r="C43" s="459"/>
      <c r="D43" s="459"/>
      <c r="E43" s="459"/>
      <c r="F43" s="454"/>
      <c r="G43" s="459"/>
      <c r="H43" s="413"/>
      <c r="I43" s="413"/>
      <c r="J43" s="413"/>
      <c r="K43" s="413"/>
    </row>
    <row r="44" spans="1:11" ht="12.75">
      <c r="A44" s="452"/>
      <c r="B44" s="461"/>
      <c r="C44" s="459"/>
      <c r="D44" s="459"/>
      <c r="E44" s="459"/>
      <c r="F44" s="454"/>
      <c r="G44" s="459"/>
      <c r="H44" s="413"/>
      <c r="I44" s="413"/>
      <c r="J44" s="413"/>
      <c r="K44" s="413"/>
    </row>
    <row r="45" spans="1:11" ht="12.75">
      <c r="A45" s="451"/>
      <c r="B45" s="461"/>
      <c r="C45" s="459"/>
      <c r="D45" s="459"/>
      <c r="E45" s="459"/>
      <c r="F45" s="454"/>
      <c r="G45" s="459"/>
      <c r="H45" s="413"/>
      <c r="I45" s="413"/>
      <c r="J45" s="413"/>
      <c r="K45" s="413"/>
    </row>
    <row r="46" spans="1:11" ht="12.75">
      <c r="A46" s="463"/>
      <c r="B46" s="455"/>
      <c r="C46" s="459"/>
      <c r="D46" s="456"/>
      <c r="E46" s="456"/>
      <c r="F46" s="454"/>
      <c r="G46" s="459"/>
      <c r="H46" s="457"/>
      <c r="I46" s="457"/>
      <c r="J46" s="457"/>
      <c r="K46" s="457"/>
    </row>
    <row r="47" spans="1:11" ht="12.75">
      <c r="A47" s="458"/>
      <c r="B47" s="450"/>
      <c r="C47" s="454"/>
      <c r="D47" s="454"/>
      <c r="E47" s="454"/>
      <c r="F47" s="454"/>
      <c r="G47" s="454"/>
      <c r="H47" s="452"/>
      <c r="I47" s="452"/>
      <c r="J47" s="452"/>
      <c r="K47" s="452"/>
    </row>
    <row r="48" spans="1:11" ht="12.75">
      <c r="A48" s="460"/>
      <c r="B48" s="454"/>
      <c r="C48" s="459"/>
      <c r="D48" s="459"/>
      <c r="E48" s="459"/>
      <c r="F48" s="459"/>
      <c r="G48" s="459"/>
      <c r="H48" s="413"/>
      <c r="I48" s="413"/>
      <c r="J48" s="413"/>
      <c r="K48" s="413"/>
    </row>
    <row r="49" spans="1:11" ht="12.75">
      <c r="A49" s="451"/>
      <c r="B49" s="461"/>
      <c r="C49" s="459"/>
      <c r="D49" s="459"/>
      <c r="E49" s="459"/>
      <c r="F49" s="459"/>
      <c r="G49" s="459"/>
      <c r="H49" s="413"/>
      <c r="I49" s="413"/>
      <c r="J49" s="413"/>
      <c r="K49" s="413"/>
    </row>
    <row r="50" spans="1:11" ht="12.75">
      <c r="A50" s="451"/>
      <c r="B50" s="455"/>
      <c r="C50" s="456"/>
      <c r="D50" s="456"/>
      <c r="E50" s="456"/>
      <c r="F50" s="456"/>
      <c r="G50" s="456"/>
      <c r="H50" s="457"/>
      <c r="I50" s="457"/>
      <c r="J50" s="457"/>
      <c r="K50" s="457"/>
    </row>
    <row r="51" spans="1:11" ht="12.75">
      <c r="A51" s="451"/>
      <c r="B51" s="455"/>
      <c r="C51" s="456"/>
      <c r="D51" s="456"/>
      <c r="E51" s="456"/>
      <c r="F51" s="456"/>
      <c r="G51" s="456"/>
      <c r="H51" s="457"/>
      <c r="I51" s="457"/>
      <c r="J51" s="457"/>
      <c r="K51" s="457"/>
    </row>
    <row r="52" spans="1:11" ht="12.75">
      <c r="A52" s="451"/>
      <c r="B52" s="455"/>
      <c r="C52" s="456"/>
      <c r="D52" s="456"/>
      <c r="E52" s="456"/>
      <c r="F52" s="456"/>
      <c r="G52" s="456"/>
      <c r="H52" s="457"/>
      <c r="I52" s="457"/>
      <c r="J52" s="457"/>
      <c r="K52" s="457"/>
    </row>
    <row r="53" spans="1:11" ht="12.75">
      <c r="A53" s="451"/>
      <c r="B53" s="455"/>
      <c r="C53" s="456"/>
      <c r="D53" s="456"/>
      <c r="E53" s="456"/>
      <c r="F53" s="456"/>
      <c r="G53" s="456"/>
      <c r="H53" s="457"/>
      <c r="I53" s="457"/>
      <c r="J53" s="457"/>
      <c r="K53" s="457"/>
    </row>
    <row r="54" spans="1:11" ht="12.75">
      <c r="A54" s="451"/>
      <c r="B54" s="455"/>
      <c r="C54" s="456"/>
      <c r="D54" s="456"/>
      <c r="E54" s="456"/>
      <c r="F54" s="456"/>
      <c r="G54" s="456"/>
      <c r="H54" s="457"/>
      <c r="I54" s="457"/>
      <c r="J54" s="457"/>
      <c r="K54" s="457"/>
    </row>
    <row r="55" spans="1:11" ht="12.75">
      <c r="A55" s="451"/>
      <c r="B55" s="455"/>
      <c r="C55" s="456"/>
      <c r="D55" s="456"/>
      <c r="E55" s="456"/>
      <c r="F55" s="456"/>
      <c r="G55" s="456"/>
      <c r="H55" s="457"/>
      <c r="I55" s="457"/>
      <c r="J55" s="457"/>
      <c r="K55" s="457"/>
    </row>
    <row r="56" spans="1:11" ht="12.75">
      <c r="A56" s="450"/>
      <c r="B56" s="450"/>
      <c r="C56" s="451"/>
      <c r="D56" s="451"/>
      <c r="E56" s="451"/>
      <c r="F56" s="451"/>
      <c r="G56" s="451"/>
      <c r="H56" s="452"/>
      <c r="I56" s="452"/>
      <c r="J56" s="452"/>
      <c r="K56" s="452"/>
    </row>
    <row r="57" spans="1:11" ht="12.75">
      <c r="A57" s="451"/>
      <c r="B57" s="451"/>
      <c r="C57" s="451"/>
      <c r="D57" s="453"/>
      <c r="E57" s="453"/>
      <c r="F57" s="453"/>
      <c r="G57" s="453"/>
      <c r="H57" s="413"/>
      <c r="I57" s="413"/>
      <c r="J57" s="413"/>
      <c r="K57" s="413"/>
    </row>
    <row r="58" spans="1:11" ht="12.75">
      <c r="A58" s="451"/>
      <c r="B58" s="451"/>
      <c r="C58" s="451"/>
      <c r="D58" s="453"/>
      <c r="E58" s="453"/>
      <c r="F58" s="453"/>
      <c r="G58" s="453"/>
      <c r="H58" s="413"/>
      <c r="I58" s="413"/>
      <c r="J58" s="413"/>
      <c r="K58" s="413"/>
    </row>
    <row r="59" spans="1:11" ht="12.75">
      <c r="A59" s="451"/>
      <c r="B59" s="451"/>
      <c r="C59" s="451"/>
      <c r="D59" s="453"/>
      <c r="E59" s="453"/>
      <c r="F59" s="453"/>
      <c r="G59" s="453"/>
      <c r="H59" s="413"/>
      <c r="I59" s="413"/>
      <c r="J59" s="413"/>
      <c r="K59" s="413"/>
    </row>
    <row r="60" spans="1:11" ht="12.75">
      <c r="A60" s="451"/>
      <c r="B60" s="451"/>
      <c r="C60" s="451"/>
      <c r="D60" s="453"/>
      <c r="E60" s="453"/>
      <c r="F60" s="453"/>
      <c r="G60" s="453"/>
      <c r="H60" s="413"/>
      <c r="I60" s="413"/>
      <c r="J60" s="413"/>
      <c r="K60" s="413"/>
    </row>
    <row r="61" spans="1:11" ht="12.75">
      <c r="A61" s="451"/>
      <c r="B61" s="451"/>
      <c r="C61" s="451"/>
      <c r="D61" s="453"/>
      <c r="E61" s="453"/>
      <c r="F61" s="453"/>
      <c r="G61" s="453"/>
      <c r="H61" s="413"/>
      <c r="I61" s="413"/>
      <c r="J61" s="413"/>
      <c r="K61" s="413"/>
    </row>
    <row r="62" spans="1:11" ht="12.75">
      <c r="A62" s="451"/>
      <c r="B62" s="450"/>
      <c r="C62" s="451"/>
      <c r="D62" s="464"/>
      <c r="E62" s="464"/>
      <c r="F62" s="464"/>
      <c r="G62" s="464"/>
      <c r="H62" s="457"/>
      <c r="I62" s="457"/>
      <c r="J62" s="457"/>
      <c r="K62" s="457"/>
    </row>
    <row r="63" spans="1:11" ht="12.75">
      <c r="A63" s="450"/>
      <c r="B63" s="450"/>
      <c r="C63" s="451"/>
      <c r="D63" s="451"/>
      <c r="E63" s="451"/>
      <c r="F63" s="451"/>
      <c r="G63" s="451"/>
      <c r="H63" s="452"/>
      <c r="I63" s="452"/>
      <c r="J63" s="452"/>
      <c r="K63" s="452"/>
    </row>
    <row r="64" spans="1:11" ht="12.75">
      <c r="A64" s="452"/>
      <c r="B64" s="451"/>
      <c r="C64" s="451"/>
      <c r="D64" s="453"/>
      <c r="E64" s="453"/>
      <c r="F64" s="451"/>
      <c r="G64" s="451"/>
      <c r="H64" s="413"/>
      <c r="I64" s="413"/>
      <c r="J64" s="413"/>
      <c r="K64" s="413"/>
    </row>
    <row r="65" spans="1:11" ht="12.75">
      <c r="A65" s="452"/>
      <c r="B65" s="451"/>
      <c r="C65" s="451"/>
      <c r="D65" s="453"/>
      <c r="E65" s="453"/>
      <c r="F65" s="451"/>
      <c r="G65" s="451"/>
      <c r="H65" s="413"/>
      <c r="I65" s="413"/>
      <c r="J65" s="413"/>
      <c r="K65" s="413"/>
    </row>
    <row r="66" spans="1:11" ht="16.5" customHeight="1">
      <c r="A66" s="452"/>
      <c r="B66" s="451"/>
      <c r="C66" s="451"/>
      <c r="D66" s="453"/>
      <c r="E66" s="453"/>
      <c r="F66" s="451"/>
      <c r="G66" s="451"/>
      <c r="H66" s="413"/>
      <c r="I66" s="413"/>
      <c r="J66" s="413"/>
      <c r="K66" s="413"/>
    </row>
    <row r="67" spans="1:11" ht="12.75">
      <c r="A67" s="451"/>
      <c r="B67" s="451"/>
      <c r="C67" s="451"/>
      <c r="D67" s="453"/>
      <c r="E67" s="453"/>
      <c r="F67" s="451"/>
      <c r="G67" s="451"/>
      <c r="H67" s="413"/>
      <c r="I67" s="413"/>
      <c r="J67" s="413"/>
      <c r="K67" s="413"/>
    </row>
    <row r="68" spans="1:11" ht="12.75">
      <c r="A68" s="463"/>
      <c r="B68" s="451"/>
      <c r="C68" s="451"/>
      <c r="D68" s="453"/>
      <c r="E68" s="453"/>
      <c r="F68" s="451"/>
      <c r="G68" s="451"/>
      <c r="H68" s="413"/>
      <c r="I68" s="413"/>
      <c r="J68" s="413"/>
      <c r="K68" s="413"/>
    </row>
    <row r="69" spans="1:11" ht="12.75">
      <c r="A69" s="451"/>
      <c r="B69" s="451"/>
      <c r="C69" s="451"/>
      <c r="D69" s="453"/>
      <c r="E69" s="453"/>
      <c r="F69" s="451"/>
      <c r="G69" s="451"/>
      <c r="H69" s="413"/>
      <c r="I69" s="413"/>
      <c r="J69" s="413"/>
      <c r="K69" s="413"/>
    </row>
    <row r="70" spans="1:11" ht="12.75">
      <c r="A70" s="451"/>
      <c r="B70" s="451"/>
      <c r="C70" s="451"/>
      <c r="D70" s="453"/>
      <c r="E70" s="453"/>
      <c r="F70" s="451"/>
      <c r="G70" s="451"/>
      <c r="H70" s="413"/>
      <c r="I70" s="413"/>
      <c r="J70" s="413"/>
      <c r="K70" s="413"/>
    </row>
    <row r="71" spans="1:11" ht="12.75">
      <c r="A71" s="451"/>
      <c r="B71" s="451"/>
      <c r="C71" s="451"/>
      <c r="D71" s="453"/>
      <c r="E71" s="453"/>
      <c r="F71" s="451"/>
      <c r="G71" s="451"/>
      <c r="H71" s="413"/>
      <c r="I71" s="413"/>
      <c r="J71" s="413"/>
      <c r="K71" s="413"/>
    </row>
    <row r="72" spans="1:11" ht="12.75">
      <c r="A72" s="451"/>
      <c r="B72" s="451"/>
      <c r="C72" s="451"/>
      <c r="D72" s="453"/>
      <c r="E72" s="453"/>
      <c r="F72" s="451"/>
      <c r="G72" s="451"/>
      <c r="H72" s="413"/>
      <c r="I72" s="413"/>
      <c r="J72" s="413"/>
      <c r="K72" s="413"/>
    </row>
    <row r="73" spans="1:11" ht="12.75">
      <c r="A73" s="451"/>
      <c r="B73" s="451"/>
      <c r="C73" s="451"/>
      <c r="D73" s="453"/>
      <c r="E73" s="453"/>
      <c r="F73" s="451"/>
      <c r="G73" s="451"/>
      <c r="H73" s="413"/>
      <c r="I73" s="413"/>
      <c r="J73" s="413"/>
      <c r="K73" s="413"/>
    </row>
    <row r="74" spans="1:11" ht="12.75">
      <c r="A74" s="451"/>
      <c r="B74" s="451"/>
      <c r="C74" s="451"/>
      <c r="D74" s="453"/>
      <c r="E74" s="453"/>
      <c r="F74" s="451"/>
      <c r="G74" s="451"/>
      <c r="H74" s="413"/>
      <c r="I74" s="413"/>
      <c r="J74" s="413"/>
      <c r="K74" s="413"/>
    </row>
    <row r="75" spans="1:11" ht="12.75">
      <c r="A75" s="451"/>
      <c r="B75" s="451"/>
      <c r="C75" s="451"/>
      <c r="D75" s="453"/>
      <c r="E75" s="453"/>
      <c r="F75" s="451"/>
      <c r="G75" s="451"/>
      <c r="H75" s="413"/>
      <c r="I75" s="413"/>
      <c r="J75" s="413"/>
      <c r="K75" s="413"/>
    </row>
    <row r="76" spans="1:11" ht="12.75">
      <c r="A76" s="451"/>
      <c r="B76" s="451"/>
      <c r="C76" s="451"/>
      <c r="D76" s="453"/>
      <c r="E76" s="453"/>
      <c r="F76" s="451"/>
      <c r="G76" s="451"/>
      <c r="H76" s="413"/>
      <c r="I76" s="413"/>
      <c r="J76" s="413"/>
      <c r="K76" s="413"/>
    </row>
    <row r="77" spans="1:11" ht="12.75">
      <c r="A77" s="451"/>
      <c r="B77" s="450"/>
      <c r="C77" s="451"/>
      <c r="D77" s="464"/>
      <c r="E77" s="464"/>
      <c r="F77" s="451"/>
      <c r="G77" s="451"/>
      <c r="H77" s="457"/>
      <c r="I77" s="457"/>
      <c r="J77" s="457"/>
      <c r="K77" s="457"/>
    </row>
    <row r="78" spans="1:11" ht="12.75">
      <c r="A78" s="450"/>
      <c r="B78" s="450"/>
      <c r="C78" s="451"/>
      <c r="D78" s="451"/>
      <c r="E78" s="451"/>
      <c r="F78" s="451"/>
      <c r="G78" s="451"/>
      <c r="H78" s="452"/>
      <c r="I78" s="452"/>
      <c r="J78" s="452"/>
      <c r="K78" s="452"/>
    </row>
    <row r="79" spans="1:11" ht="12.75">
      <c r="A79" s="451"/>
      <c r="B79" s="451"/>
      <c r="C79" s="451"/>
      <c r="D79" s="453"/>
      <c r="E79" s="453"/>
      <c r="F79" s="451"/>
      <c r="G79" s="451"/>
      <c r="H79" s="413"/>
      <c r="I79" s="413"/>
      <c r="J79" s="413"/>
      <c r="K79" s="413"/>
    </row>
    <row r="80" spans="1:11" ht="12.75">
      <c r="A80" s="451"/>
      <c r="B80" s="451"/>
      <c r="C80" s="451"/>
      <c r="D80" s="453"/>
      <c r="E80" s="453"/>
      <c r="F80" s="451"/>
      <c r="G80" s="451"/>
      <c r="H80" s="413"/>
      <c r="I80" s="413"/>
      <c r="J80" s="413"/>
      <c r="K80" s="413"/>
    </row>
    <row r="81" spans="1:11" ht="12.75">
      <c r="A81" s="451"/>
      <c r="B81" s="451"/>
      <c r="C81" s="451"/>
      <c r="D81" s="453"/>
      <c r="E81" s="453"/>
      <c r="F81" s="451"/>
      <c r="G81" s="451"/>
      <c r="H81" s="413"/>
      <c r="I81" s="413"/>
      <c r="J81" s="413"/>
      <c r="K81" s="413"/>
    </row>
    <row r="82" spans="1:11" ht="12.75">
      <c r="A82" s="451"/>
      <c r="B82" s="451"/>
      <c r="C82" s="451"/>
      <c r="D82" s="453"/>
      <c r="E82" s="453"/>
      <c r="F82" s="451"/>
      <c r="G82" s="451"/>
      <c r="H82" s="413"/>
      <c r="I82" s="413"/>
      <c r="J82" s="413"/>
      <c r="K82" s="413"/>
    </row>
    <row r="83" spans="1:11" ht="12.75">
      <c r="A83" s="451"/>
      <c r="B83" s="451"/>
      <c r="C83" s="451"/>
      <c r="D83" s="453"/>
      <c r="E83" s="453"/>
      <c r="F83" s="451"/>
      <c r="G83" s="451"/>
      <c r="H83" s="413"/>
      <c r="I83" s="413"/>
      <c r="J83" s="413"/>
      <c r="K83" s="413"/>
    </row>
    <row r="84" spans="1:11" ht="12.75">
      <c r="A84" s="451"/>
      <c r="B84" s="451"/>
      <c r="C84" s="451"/>
      <c r="D84" s="453"/>
      <c r="E84" s="453"/>
      <c r="F84" s="451"/>
      <c r="G84" s="451"/>
      <c r="H84" s="413"/>
      <c r="I84" s="413"/>
      <c r="J84" s="413"/>
      <c r="K84" s="413"/>
    </row>
    <row r="85" spans="1:11" ht="12.75">
      <c r="A85" s="451"/>
      <c r="B85" s="451"/>
      <c r="C85" s="451"/>
      <c r="D85" s="453"/>
      <c r="E85" s="453"/>
      <c r="F85" s="451"/>
      <c r="G85" s="451"/>
      <c r="H85" s="413"/>
      <c r="I85" s="413"/>
      <c r="J85" s="413"/>
      <c r="K85" s="413"/>
    </row>
    <row r="86" spans="1:11" ht="12.75">
      <c r="A86" s="451"/>
      <c r="B86" s="451"/>
      <c r="C86" s="451"/>
      <c r="D86" s="453"/>
      <c r="E86" s="453"/>
      <c r="F86" s="451"/>
      <c r="G86" s="451"/>
      <c r="H86" s="413"/>
      <c r="I86" s="413"/>
      <c r="J86" s="413"/>
      <c r="K86" s="413"/>
    </row>
    <row r="87" spans="1:11" ht="12.75">
      <c r="A87" s="451"/>
      <c r="B87" s="450"/>
      <c r="C87" s="451"/>
      <c r="D87" s="464"/>
      <c r="E87" s="464"/>
      <c r="F87" s="451"/>
      <c r="G87" s="451"/>
      <c r="H87" s="457"/>
      <c r="I87" s="457"/>
      <c r="J87" s="457"/>
      <c r="K87" s="457"/>
    </row>
    <row r="88" spans="1:11" ht="12.75">
      <c r="A88" s="451"/>
      <c r="B88" s="450"/>
      <c r="C88" s="451"/>
      <c r="D88" s="464"/>
      <c r="E88" s="464"/>
      <c r="F88" s="451"/>
      <c r="G88" s="451"/>
      <c r="H88" s="457"/>
      <c r="I88" s="457"/>
      <c r="J88" s="457"/>
      <c r="K88" s="457"/>
    </row>
    <row r="89" spans="1:11" ht="12.75">
      <c r="A89" s="451"/>
      <c r="B89" s="450"/>
      <c r="C89" s="451"/>
      <c r="D89" s="464"/>
      <c r="E89" s="464"/>
      <c r="F89" s="451"/>
      <c r="G89" s="451"/>
      <c r="H89" s="457"/>
      <c r="I89" s="457"/>
      <c r="J89" s="457"/>
      <c r="K89" s="457"/>
    </row>
    <row r="90" spans="1:11" ht="12.75">
      <c r="A90" s="451"/>
      <c r="B90" s="450"/>
      <c r="C90" s="451"/>
      <c r="D90" s="464"/>
      <c r="E90" s="464"/>
      <c r="F90" s="451"/>
      <c r="G90" s="451"/>
      <c r="H90" s="457"/>
      <c r="I90" s="457"/>
      <c r="J90" s="457"/>
      <c r="K90" s="457"/>
    </row>
    <row r="91" spans="1:11" ht="12.75">
      <c r="A91" s="450"/>
      <c r="B91" s="450"/>
      <c r="C91" s="451"/>
      <c r="D91" s="451"/>
      <c r="E91" s="451"/>
      <c r="F91" s="451"/>
      <c r="G91" s="451"/>
      <c r="H91" s="452"/>
      <c r="I91" s="452"/>
      <c r="J91" s="452"/>
      <c r="K91" s="452"/>
    </row>
    <row r="92" spans="1:11" ht="12.75">
      <c r="A92" s="451"/>
      <c r="B92" s="451"/>
      <c r="C92" s="451"/>
      <c r="D92" s="453"/>
      <c r="E92" s="453"/>
      <c r="F92" s="451"/>
      <c r="G92" s="451"/>
      <c r="H92" s="413"/>
      <c r="I92" s="413"/>
      <c r="J92" s="413"/>
      <c r="K92" s="413"/>
    </row>
    <row r="93" spans="1:11" ht="12.75">
      <c r="A93" s="451"/>
      <c r="B93" s="451"/>
      <c r="C93" s="451"/>
      <c r="D93" s="453"/>
      <c r="E93" s="453"/>
      <c r="F93" s="451"/>
      <c r="G93" s="451"/>
      <c r="H93" s="413"/>
      <c r="I93" s="413"/>
      <c r="J93" s="413"/>
      <c r="K93" s="413"/>
    </row>
    <row r="94" spans="1:11" ht="12.75">
      <c r="A94" s="451"/>
      <c r="B94" s="451"/>
      <c r="C94" s="451"/>
      <c r="D94" s="453"/>
      <c r="E94" s="453"/>
      <c r="F94" s="451"/>
      <c r="G94" s="451"/>
      <c r="H94" s="413"/>
      <c r="I94" s="413"/>
      <c r="J94" s="413"/>
      <c r="K94" s="413"/>
    </row>
    <row r="95" spans="1:11" ht="12.75">
      <c r="A95" s="451"/>
      <c r="B95" s="450"/>
      <c r="C95" s="451"/>
      <c r="D95" s="464"/>
      <c r="E95" s="464"/>
      <c r="F95" s="451"/>
      <c r="G95" s="451"/>
      <c r="H95" s="457"/>
      <c r="I95" s="457"/>
      <c r="J95" s="457"/>
      <c r="K95" s="457"/>
    </row>
    <row r="96" spans="1:11" ht="12.75">
      <c r="A96" s="450"/>
      <c r="B96" s="450"/>
      <c r="C96" s="451"/>
      <c r="D96" s="451"/>
      <c r="E96" s="451"/>
      <c r="F96" s="451"/>
      <c r="G96" s="451"/>
      <c r="H96" s="452"/>
      <c r="I96" s="452"/>
      <c r="J96" s="452"/>
      <c r="K96" s="452"/>
    </row>
    <row r="97" spans="1:11" ht="12.75">
      <c r="A97" s="451"/>
      <c r="B97" s="451"/>
      <c r="C97" s="453"/>
      <c r="D97" s="453"/>
      <c r="E97" s="453"/>
      <c r="F97" s="451"/>
      <c r="G97" s="451"/>
      <c r="H97" s="413"/>
      <c r="I97" s="413"/>
      <c r="J97" s="413"/>
      <c r="K97" s="413"/>
    </row>
    <row r="98" spans="1:11" ht="12.75">
      <c r="A98" s="451"/>
      <c r="B98" s="451"/>
      <c r="C98" s="453"/>
      <c r="D98" s="453"/>
      <c r="E98" s="453"/>
      <c r="F98" s="451"/>
      <c r="G98" s="451"/>
      <c r="H98" s="413"/>
      <c r="I98" s="413"/>
      <c r="J98" s="413"/>
      <c r="K98" s="413"/>
    </row>
    <row r="99" spans="1:11" ht="12.75">
      <c r="A99" s="451"/>
      <c r="B99" s="451"/>
      <c r="C99" s="453"/>
      <c r="D99" s="453"/>
      <c r="E99" s="453"/>
      <c r="F99" s="451"/>
      <c r="G99" s="451"/>
      <c r="H99" s="413"/>
      <c r="I99" s="413"/>
      <c r="J99" s="413"/>
      <c r="K99" s="413"/>
    </row>
    <row r="100" spans="1:11" ht="12.75">
      <c r="A100" s="451"/>
      <c r="B100" s="451"/>
      <c r="C100" s="453"/>
      <c r="D100" s="453"/>
      <c r="E100" s="453"/>
      <c r="F100" s="451"/>
      <c r="G100" s="451"/>
      <c r="H100" s="413"/>
      <c r="I100" s="413"/>
      <c r="J100" s="413"/>
      <c r="K100" s="413"/>
    </row>
    <row r="101" spans="1:11" ht="12.75">
      <c r="A101" s="451"/>
      <c r="B101" s="450"/>
      <c r="C101" s="464"/>
      <c r="D101" s="464"/>
      <c r="E101" s="464"/>
      <c r="F101" s="451"/>
      <c r="G101" s="451"/>
      <c r="H101" s="457"/>
      <c r="I101" s="457"/>
      <c r="J101" s="457"/>
      <c r="K101" s="457"/>
    </row>
    <row r="102" spans="1:11" ht="12.75">
      <c r="A102" s="450"/>
      <c r="B102" s="450"/>
      <c r="C102" s="451"/>
      <c r="D102" s="451"/>
      <c r="E102" s="451"/>
      <c r="F102" s="451"/>
      <c r="G102" s="451"/>
      <c r="H102" s="452"/>
      <c r="I102" s="452"/>
      <c r="J102" s="452"/>
      <c r="K102" s="452"/>
    </row>
    <row r="103" spans="1:11" ht="12.75">
      <c r="A103" s="451"/>
      <c r="B103" s="451"/>
      <c r="C103" s="451"/>
      <c r="D103" s="451"/>
      <c r="E103" s="451"/>
      <c r="F103" s="451"/>
      <c r="G103" s="451"/>
      <c r="H103" s="413"/>
      <c r="I103" s="413"/>
      <c r="J103" s="413"/>
      <c r="K103" s="413"/>
    </row>
    <row r="104" spans="1:11" ht="12.75">
      <c r="A104" s="451"/>
      <c r="B104" s="451"/>
      <c r="C104" s="451"/>
      <c r="D104" s="451"/>
      <c r="E104" s="451"/>
      <c r="F104" s="451"/>
      <c r="G104" s="451"/>
      <c r="H104" s="413"/>
      <c r="I104" s="413"/>
      <c r="J104" s="413"/>
      <c r="K104" s="413"/>
    </row>
    <row r="105" spans="1:11" ht="12.75">
      <c r="A105" s="451"/>
      <c r="B105" s="451"/>
      <c r="C105" s="451"/>
      <c r="D105" s="451"/>
      <c r="E105" s="451"/>
      <c r="F105" s="451"/>
      <c r="G105" s="451"/>
      <c r="H105" s="413"/>
      <c r="I105" s="413"/>
      <c r="J105" s="413"/>
      <c r="K105" s="413"/>
    </row>
    <row r="106" spans="1:11" ht="12.75">
      <c r="A106" s="450"/>
      <c r="B106" s="451"/>
      <c r="C106" s="451"/>
      <c r="D106" s="451"/>
      <c r="E106" s="451"/>
      <c r="F106" s="451"/>
      <c r="G106" s="451"/>
      <c r="H106" s="413"/>
      <c r="I106" s="413"/>
      <c r="J106" s="413"/>
      <c r="K106" s="413"/>
    </row>
    <row r="107" spans="1:11" ht="12.75">
      <c r="A107" s="451"/>
      <c r="B107" s="451"/>
      <c r="C107" s="451"/>
      <c r="D107" s="451"/>
      <c r="E107" s="451"/>
      <c r="F107" s="451"/>
      <c r="G107" s="451"/>
      <c r="H107" s="413"/>
      <c r="I107" s="413"/>
      <c r="J107" s="413"/>
      <c r="K107" s="413"/>
    </row>
    <row r="108" spans="1:11" ht="12.75">
      <c r="A108" s="451"/>
      <c r="B108" s="451"/>
      <c r="C108" s="451"/>
      <c r="D108" s="451"/>
      <c r="E108" s="451"/>
      <c r="F108" s="451"/>
      <c r="G108" s="451"/>
      <c r="H108" s="413"/>
      <c r="I108" s="413"/>
      <c r="J108" s="413"/>
      <c r="K108" s="413"/>
    </row>
    <row r="109" spans="1:11" ht="12.75">
      <c r="A109" s="451"/>
      <c r="B109" s="451"/>
      <c r="C109" s="451"/>
      <c r="D109" s="451"/>
      <c r="E109" s="451"/>
      <c r="F109" s="451"/>
      <c r="G109" s="451"/>
      <c r="H109" s="413"/>
      <c r="I109" s="413"/>
      <c r="J109" s="413"/>
      <c r="K109" s="413"/>
    </row>
    <row r="110" spans="1:11" ht="12.75">
      <c r="A110" s="451"/>
      <c r="B110" s="451"/>
      <c r="C110" s="451"/>
      <c r="D110" s="451"/>
      <c r="E110" s="451"/>
      <c r="F110" s="451"/>
      <c r="G110" s="451"/>
      <c r="H110" s="413"/>
      <c r="I110" s="413"/>
      <c r="J110" s="413"/>
      <c r="K110" s="413"/>
    </row>
    <row r="111" spans="1:11" ht="12.75">
      <c r="A111" s="451"/>
      <c r="B111" s="450"/>
      <c r="C111" s="451"/>
      <c r="D111" s="451"/>
      <c r="E111" s="451"/>
      <c r="F111" s="451"/>
      <c r="G111" s="451"/>
      <c r="H111" s="457"/>
      <c r="I111" s="457"/>
      <c r="J111" s="457"/>
      <c r="K111" s="457"/>
    </row>
    <row r="112" spans="1:11" ht="12.75">
      <c r="A112" s="450"/>
      <c r="B112" s="450"/>
      <c r="C112" s="451"/>
      <c r="D112" s="451"/>
      <c r="E112" s="451"/>
      <c r="F112" s="451"/>
      <c r="G112" s="451"/>
      <c r="H112" s="452"/>
      <c r="I112" s="452"/>
      <c r="J112" s="452"/>
      <c r="K112" s="452"/>
    </row>
    <row r="113" spans="1:11" ht="12.75">
      <c r="A113" s="451"/>
      <c r="B113" s="451"/>
      <c r="C113" s="453"/>
      <c r="D113" s="451"/>
      <c r="E113" s="451"/>
      <c r="F113" s="451"/>
      <c r="G113" s="451"/>
      <c r="H113" s="413"/>
      <c r="I113" s="413"/>
      <c r="J113" s="413"/>
      <c r="K113" s="413"/>
    </row>
    <row r="114" spans="1:11" ht="12.75">
      <c r="A114" s="451"/>
      <c r="B114" s="451"/>
      <c r="C114" s="453"/>
      <c r="D114" s="451"/>
      <c r="E114" s="451"/>
      <c r="F114" s="451"/>
      <c r="G114" s="451"/>
      <c r="H114" s="413"/>
      <c r="I114" s="413"/>
      <c r="J114" s="413"/>
      <c r="K114" s="413"/>
    </row>
    <row r="115" spans="1:11" ht="12.75">
      <c r="A115" s="451"/>
      <c r="B115" s="450"/>
      <c r="C115" s="464"/>
      <c r="D115" s="451"/>
      <c r="E115" s="451"/>
      <c r="F115" s="451"/>
      <c r="G115" s="451"/>
      <c r="H115" s="457"/>
      <c r="I115" s="457"/>
      <c r="J115" s="457"/>
      <c r="K115" s="457"/>
    </row>
    <row r="116" spans="1:11" ht="12.75">
      <c r="A116" s="450"/>
      <c r="B116" s="450"/>
      <c r="C116" s="451"/>
      <c r="D116" s="451"/>
      <c r="E116" s="451"/>
      <c r="F116" s="451"/>
      <c r="G116" s="465"/>
      <c r="H116" s="452"/>
      <c r="I116" s="452"/>
      <c r="J116" s="452"/>
      <c r="K116" s="452"/>
    </row>
    <row r="117" spans="1:11" ht="12.75">
      <c r="A117" s="460"/>
      <c r="B117" s="451"/>
      <c r="C117" s="465"/>
      <c r="D117" s="465"/>
      <c r="E117" s="465"/>
      <c r="F117" s="465"/>
      <c r="G117" s="465"/>
      <c r="H117" s="452"/>
      <c r="I117" s="452"/>
      <c r="J117" s="452"/>
      <c r="K117" s="452"/>
    </row>
    <row r="118" spans="1:11" ht="12.75">
      <c r="A118" s="451"/>
      <c r="B118" s="451"/>
      <c r="C118" s="465"/>
      <c r="D118" s="465"/>
      <c r="E118" s="465"/>
      <c r="F118" s="465"/>
      <c r="G118" s="465"/>
      <c r="H118" s="452"/>
      <c r="I118" s="452"/>
      <c r="J118" s="452"/>
      <c r="K118" s="452"/>
    </row>
    <row r="119" spans="1:11" ht="12.75">
      <c r="A119" s="450"/>
      <c r="B119" s="450"/>
      <c r="C119" s="465"/>
      <c r="D119" s="465"/>
      <c r="E119" s="465"/>
      <c r="F119" s="465"/>
      <c r="G119" s="465"/>
      <c r="H119" s="452"/>
      <c r="I119" s="452"/>
      <c r="J119" s="452"/>
      <c r="K119" s="452"/>
    </row>
    <row r="120" spans="1:11" ht="12.75">
      <c r="A120" s="450"/>
      <c r="B120" s="450"/>
      <c r="C120" s="451"/>
      <c r="D120" s="451"/>
      <c r="E120" s="451"/>
      <c r="F120" s="451"/>
      <c r="G120" s="451"/>
      <c r="H120" s="452"/>
      <c r="I120" s="452"/>
      <c r="J120" s="452"/>
      <c r="K120" s="452"/>
    </row>
    <row r="121" spans="1:11" ht="12.75">
      <c r="A121" s="451"/>
      <c r="B121" s="451"/>
      <c r="C121" s="453"/>
      <c r="D121" s="451"/>
      <c r="E121" s="451"/>
      <c r="F121" s="451"/>
      <c r="G121" s="451"/>
      <c r="H121" s="413"/>
      <c r="I121" s="413"/>
      <c r="J121" s="413"/>
      <c r="K121" s="413"/>
    </row>
    <row r="122" spans="1:11" ht="12.75">
      <c r="A122" s="451"/>
      <c r="B122" s="452"/>
      <c r="C122" s="453"/>
      <c r="D122" s="451"/>
      <c r="E122" s="451"/>
      <c r="F122" s="451"/>
      <c r="G122" s="451"/>
      <c r="H122" s="413"/>
      <c r="I122" s="413"/>
      <c r="J122" s="413"/>
      <c r="K122" s="413"/>
    </row>
    <row r="123" spans="1:11" ht="12.75">
      <c r="A123" s="451"/>
      <c r="B123" s="466"/>
      <c r="C123" s="464"/>
      <c r="D123" s="451"/>
      <c r="E123" s="451"/>
      <c r="F123" s="451"/>
      <c r="G123" s="451"/>
      <c r="H123" s="457"/>
      <c r="I123" s="457"/>
      <c r="J123" s="457"/>
      <c r="K123" s="457"/>
    </row>
    <row r="124" spans="1:11" ht="12.75">
      <c r="A124" s="451"/>
      <c r="B124" s="466"/>
      <c r="C124" s="464"/>
      <c r="D124" s="451"/>
      <c r="E124" s="451"/>
      <c r="F124" s="451"/>
      <c r="G124" s="451"/>
      <c r="H124" s="457"/>
      <c r="I124" s="457"/>
      <c r="J124" s="457"/>
      <c r="K124" s="457"/>
    </row>
    <row r="125" spans="1:11" ht="12.75">
      <c r="A125" s="451"/>
      <c r="B125" s="466"/>
      <c r="C125" s="464"/>
      <c r="D125" s="451"/>
      <c r="E125" s="451"/>
      <c r="F125" s="451"/>
      <c r="G125" s="451"/>
      <c r="H125" s="457"/>
      <c r="I125" s="457"/>
      <c r="J125" s="457"/>
      <c r="K125" s="457"/>
    </row>
    <row r="126" spans="1:11" ht="12.75">
      <c r="A126" s="451"/>
      <c r="B126" s="466"/>
      <c r="C126" s="464"/>
      <c r="D126" s="451"/>
      <c r="E126" s="451"/>
      <c r="F126" s="451"/>
      <c r="G126" s="451"/>
      <c r="H126" s="457"/>
      <c r="I126" s="457"/>
      <c r="J126" s="457"/>
      <c r="K126" s="457"/>
    </row>
    <row r="127" spans="1:11" ht="12.75">
      <c r="A127" s="450"/>
      <c r="B127" s="450"/>
      <c r="C127" s="451"/>
      <c r="D127" s="451"/>
      <c r="E127" s="451"/>
      <c r="F127" s="451"/>
      <c r="G127" s="451"/>
      <c r="H127" s="452"/>
      <c r="I127" s="452"/>
      <c r="J127" s="452"/>
      <c r="K127" s="452"/>
    </row>
    <row r="128" spans="1:11" ht="12.75">
      <c r="A128" s="451"/>
      <c r="B128" s="451"/>
      <c r="C128" s="453"/>
      <c r="D128" s="453"/>
      <c r="E128" s="453"/>
      <c r="F128" s="451"/>
      <c r="G128" s="451"/>
      <c r="H128" s="413"/>
      <c r="I128" s="413"/>
      <c r="J128" s="413"/>
      <c r="K128" s="413"/>
    </row>
    <row r="129" spans="1:11" ht="12.75">
      <c r="A129" s="451"/>
      <c r="B129" s="451"/>
      <c r="C129" s="453"/>
      <c r="D129" s="453"/>
      <c r="E129" s="453"/>
      <c r="F129" s="451"/>
      <c r="G129" s="451"/>
      <c r="H129" s="413"/>
      <c r="I129" s="413"/>
      <c r="J129" s="413"/>
      <c r="K129" s="413"/>
    </row>
    <row r="130" spans="1:11" ht="12.75">
      <c r="A130" s="451"/>
      <c r="B130" s="451"/>
      <c r="C130" s="453"/>
      <c r="D130" s="453"/>
      <c r="E130" s="453"/>
      <c r="F130" s="451"/>
      <c r="G130" s="451"/>
      <c r="H130" s="413"/>
      <c r="I130" s="413"/>
      <c r="J130" s="413"/>
      <c r="K130" s="413"/>
    </row>
    <row r="131" spans="1:11" ht="12.75">
      <c r="A131" s="452"/>
      <c r="B131" s="451"/>
      <c r="C131" s="453"/>
      <c r="D131" s="413"/>
      <c r="E131" s="413"/>
      <c r="F131" s="452"/>
      <c r="G131" s="452"/>
      <c r="H131" s="413"/>
      <c r="I131" s="413"/>
      <c r="J131" s="413"/>
      <c r="K131" s="413"/>
    </row>
    <row r="132" spans="1:11" ht="12.75">
      <c r="A132" s="452"/>
      <c r="B132" s="452"/>
      <c r="C132" s="413"/>
      <c r="D132" s="413"/>
      <c r="E132" s="413"/>
      <c r="F132" s="452"/>
      <c r="G132" s="452"/>
      <c r="H132" s="413"/>
      <c r="I132" s="413"/>
      <c r="J132" s="413"/>
      <c r="K132" s="413"/>
    </row>
    <row r="133" spans="1:11" ht="12.75">
      <c r="A133" s="452"/>
      <c r="B133" s="466"/>
      <c r="C133" s="457"/>
      <c r="D133" s="457"/>
      <c r="E133" s="457"/>
      <c r="F133" s="452"/>
      <c r="G133" s="452"/>
      <c r="H133" s="457"/>
      <c r="I133" s="457"/>
      <c r="J133" s="457"/>
      <c r="K133" s="457"/>
    </row>
    <row r="134" spans="1:11" ht="12.75">
      <c r="A134" s="452"/>
      <c r="B134" s="466"/>
      <c r="C134" s="452"/>
      <c r="D134" s="452"/>
      <c r="E134" s="452"/>
      <c r="F134" s="452"/>
      <c r="G134" s="452"/>
      <c r="H134" s="466"/>
      <c r="I134" s="466"/>
      <c r="J134" s="466"/>
      <c r="K134" s="466"/>
    </row>
    <row r="135" spans="1:11" ht="12.75">
      <c r="A135" s="452"/>
      <c r="B135" s="452"/>
      <c r="C135" s="452"/>
      <c r="D135" s="452"/>
      <c r="E135" s="452"/>
      <c r="F135" s="452"/>
      <c r="G135" s="452"/>
      <c r="H135" s="452"/>
      <c r="I135" s="452"/>
      <c r="J135" s="452"/>
      <c r="K135" s="452"/>
    </row>
    <row r="136" spans="1:11" ht="25.5" customHeight="1">
      <c r="A136" s="452"/>
      <c r="B136" s="452"/>
      <c r="C136" s="452"/>
      <c r="D136" s="467"/>
      <c r="E136" s="452"/>
      <c r="F136" s="452"/>
      <c r="G136" s="773"/>
      <c r="H136" s="773"/>
      <c r="I136" s="452"/>
      <c r="J136" s="452"/>
      <c r="K136" s="452"/>
    </row>
    <row r="137" spans="1:11" ht="12.75">
      <c r="A137" s="452"/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</row>
    <row r="138" spans="1:11" ht="12.75">
      <c r="A138" s="452"/>
      <c r="B138" s="452"/>
      <c r="C138" s="452"/>
      <c r="D138" s="452"/>
      <c r="E138" s="452"/>
      <c r="F138" s="452"/>
      <c r="G138" s="452"/>
      <c r="H138" s="452"/>
      <c r="I138" s="452"/>
      <c r="J138" s="452"/>
      <c r="K138" s="452"/>
    </row>
    <row r="139" spans="1:11" ht="12.75">
      <c r="A139" s="452"/>
      <c r="B139" s="452"/>
      <c r="C139" s="452"/>
      <c r="D139" s="452"/>
      <c r="E139" s="452"/>
      <c r="F139" s="452"/>
      <c r="G139" s="452"/>
      <c r="H139" s="452"/>
      <c r="I139" s="452"/>
      <c r="J139" s="452"/>
      <c r="K139" s="452"/>
    </row>
    <row r="140" spans="1:11" ht="12.75">
      <c r="A140" s="452"/>
      <c r="B140" s="452"/>
      <c r="C140" s="452"/>
      <c r="D140" s="452"/>
      <c r="E140" s="452"/>
      <c r="F140" s="452"/>
      <c r="G140" s="452"/>
      <c r="H140" s="452"/>
      <c r="I140" s="452"/>
      <c r="J140" s="452"/>
      <c r="K140" s="452"/>
    </row>
    <row r="141" spans="1:11" ht="12.75">
      <c r="A141" s="452"/>
      <c r="B141" s="452"/>
      <c r="C141" s="452"/>
      <c r="D141" s="452"/>
      <c r="E141" s="452"/>
      <c r="F141" s="452"/>
      <c r="G141" s="452"/>
      <c r="H141" s="452"/>
      <c r="I141" s="452"/>
      <c r="J141" s="452"/>
      <c r="K141" s="452"/>
    </row>
    <row r="142" spans="1:11" ht="12.75">
      <c r="A142" s="452"/>
      <c r="B142" s="452"/>
      <c r="C142" s="452"/>
      <c r="D142" s="452"/>
      <c r="E142" s="452"/>
      <c r="F142" s="452"/>
      <c r="G142" s="452"/>
      <c r="H142" s="452"/>
      <c r="I142" s="452"/>
      <c r="J142" s="452"/>
      <c r="K142" s="452"/>
    </row>
    <row r="143" spans="1:11" ht="12.75">
      <c r="A143" s="452"/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</row>
    <row r="144" ht="12.75">
      <c r="A144" s="452"/>
    </row>
    <row r="145" ht="12.75">
      <c r="A145" s="452"/>
    </row>
    <row r="146" ht="12.75">
      <c r="A146" s="452"/>
    </row>
    <row r="147" ht="12.75">
      <c r="A147" s="452"/>
    </row>
    <row r="148" ht="12.75">
      <c r="A148" s="452"/>
    </row>
    <row r="149" ht="12.75">
      <c r="A149" s="452"/>
    </row>
    <row r="150" ht="12.75">
      <c r="A150" s="452"/>
    </row>
    <row r="151" ht="12.75">
      <c r="A151" s="452"/>
    </row>
    <row r="152" ht="12.75">
      <c r="A152" s="452"/>
    </row>
    <row r="153" ht="12.75">
      <c r="A153" s="452"/>
    </row>
    <row r="154" ht="12.75">
      <c r="A154" s="452"/>
    </row>
    <row r="155" ht="12.75">
      <c r="A155" s="452"/>
    </row>
    <row r="156" ht="12.75">
      <c r="A156" s="452"/>
    </row>
    <row r="157" ht="12.75">
      <c r="A157" s="452"/>
    </row>
    <row r="158" ht="12.75">
      <c r="A158" s="452"/>
    </row>
    <row r="159" ht="12.75">
      <c r="A159" s="452"/>
    </row>
    <row r="160" ht="12.75">
      <c r="A160" s="452"/>
    </row>
    <row r="161" ht="12.75">
      <c r="A161" s="452"/>
    </row>
    <row r="162" ht="12.75">
      <c r="A162" s="452"/>
    </row>
    <row r="163" ht="12.75">
      <c r="A163" s="452"/>
    </row>
    <row r="164" ht="12.75">
      <c r="A164" s="452"/>
    </row>
    <row r="165" ht="12.75">
      <c r="A165" s="452"/>
    </row>
    <row r="166" ht="12.75">
      <c r="A166" s="452"/>
    </row>
    <row r="167" ht="12.75">
      <c r="A167" s="452"/>
    </row>
    <row r="168" ht="12.75">
      <c r="A168" s="452"/>
    </row>
    <row r="169" ht="12.75">
      <c r="A169" s="452"/>
    </row>
  </sheetData>
  <sheetProtection/>
  <mergeCells count="8">
    <mergeCell ref="B4:C4"/>
    <mergeCell ref="G136:H136"/>
    <mergeCell ref="A1:K1"/>
    <mergeCell ref="B3:C3"/>
    <mergeCell ref="D3:E3"/>
    <mergeCell ref="F3:G3"/>
    <mergeCell ref="H3:I3"/>
    <mergeCell ref="J3:M3"/>
  </mergeCells>
  <printOptions/>
  <pageMargins left="0.7" right="0.21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I24" sqref="I24"/>
    </sheetView>
  </sheetViews>
  <sheetFormatPr defaultColWidth="9.140625" defaultRowHeight="12.75"/>
  <cols>
    <col min="3" max="3" width="1.28515625" style="0" customWidth="1"/>
    <col min="4" max="4" width="13.8515625" style="0" customWidth="1"/>
  </cols>
  <sheetData>
    <row r="1" spans="1:22" ht="46.5" customHeight="1">
      <c r="A1" s="793" t="s">
        <v>343</v>
      </c>
      <c r="B1" s="794"/>
      <c r="C1" s="794"/>
      <c r="D1" s="795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199"/>
      <c r="T1" s="199"/>
      <c r="U1" s="199"/>
      <c r="V1" s="199"/>
    </row>
    <row r="2" spans="1:22" ht="18.75" customHeight="1" thickBot="1">
      <c r="A2" s="796" t="s">
        <v>344</v>
      </c>
      <c r="B2" s="797"/>
      <c r="C2" s="797"/>
      <c r="D2" s="7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1:4" ht="35.25" customHeight="1">
      <c r="A3" s="799" t="s">
        <v>345</v>
      </c>
      <c r="B3" s="800"/>
      <c r="C3" s="801"/>
      <c r="D3" s="542" t="s">
        <v>346</v>
      </c>
    </row>
    <row r="4" spans="1:4" ht="20.25" customHeight="1">
      <c r="A4" s="802"/>
      <c r="B4" s="803"/>
      <c r="C4" s="804"/>
      <c r="D4" s="543" t="s">
        <v>347</v>
      </c>
    </row>
    <row r="5" spans="1:4" ht="20.25" customHeight="1" thickBot="1">
      <c r="A5" s="805"/>
      <c r="B5" s="806"/>
      <c r="C5" s="807"/>
      <c r="D5" s="544" t="s">
        <v>209</v>
      </c>
    </row>
    <row r="6" spans="1:4" ht="19.5" customHeight="1">
      <c r="A6" s="808">
        <v>0.041666666666666664</v>
      </c>
      <c r="B6" s="809"/>
      <c r="C6" s="810"/>
      <c r="D6" s="545">
        <v>50.225</v>
      </c>
    </row>
    <row r="7" spans="1:4" ht="20.25" customHeight="1">
      <c r="A7" s="784">
        <v>0.0833333333333333</v>
      </c>
      <c r="B7" s="785"/>
      <c r="C7" s="786"/>
      <c r="D7" s="546">
        <v>39.025</v>
      </c>
    </row>
    <row r="8" spans="1:4" ht="19.5" customHeight="1">
      <c r="A8" s="784">
        <v>0.125</v>
      </c>
      <c r="B8" s="785"/>
      <c r="C8" s="786"/>
      <c r="D8" s="545">
        <v>46.725</v>
      </c>
    </row>
    <row r="9" spans="1:4" ht="19.5" customHeight="1">
      <c r="A9" s="784">
        <v>0.166666666666667</v>
      </c>
      <c r="B9" s="785"/>
      <c r="C9" s="786"/>
      <c r="D9" s="547">
        <v>0</v>
      </c>
    </row>
    <row r="10" spans="1:4" ht="15.75">
      <c r="A10" s="784">
        <v>0.208333333333333</v>
      </c>
      <c r="B10" s="785"/>
      <c r="C10" s="786"/>
      <c r="D10" s="545">
        <v>30.1</v>
      </c>
    </row>
    <row r="11" spans="1:4" ht="15.75">
      <c r="A11" s="784">
        <v>0.25</v>
      </c>
      <c r="B11" s="785"/>
      <c r="C11" s="786"/>
      <c r="D11" s="548">
        <v>31.413</v>
      </c>
    </row>
    <row r="12" spans="1:4" ht="15.75">
      <c r="A12" s="784">
        <v>0.291666666666667</v>
      </c>
      <c r="B12" s="785"/>
      <c r="C12" s="786"/>
      <c r="D12" s="545">
        <v>47.25</v>
      </c>
    </row>
    <row r="13" spans="1:4" ht="15.75">
      <c r="A13" s="784">
        <v>0.333333333333333</v>
      </c>
      <c r="B13" s="785"/>
      <c r="C13" s="786"/>
      <c r="D13" s="545">
        <v>0</v>
      </c>
    </row>
    <row r="14" spans="1:4" ht="15.75">
      <c r="A14" s="784">
        <v>0.375</v>
      </c>
      <c r="B14" s="785"/>
      <c r="C14" s="786"/>
      <c r="D14" s="545">
        <v>0</v>
      </c>
    </row>
    <row r="15" spans="1:4" ht="15.75">
      <c r="A15" s="784">
        <v>0.416666666666666</v>
      </c>
      <c r="B15" s="785"/>
      <c r="C15" s="786"/>
      <c r="D15" s="545">
        <v>0.182</v>
      </c>
    </row>
    <row r="16" spans="1:4" ht="15.75">
      <c r="A16" s="784">
        <v>0.458333333333333</v>
      </c>
      <c r="B16" s="785"/>
      <c r="C16" s="786"/>
      <c r="D16" s="548">
        <v>54.338</v>
      </c>
    </row>
    <row r="17" spans="1:4" ht="15.75">
      <c r="A17" s="784">
        <v>0.5</v>
      </c>
      <c r="B17" s="785"/>
      <c r="C17" s="786"/>
      <c r="D17" s="545">
        <v>82.17</v>
      </c>
    </row>
    <row r="18" spans="1:4" ht="15.75">
      <c r="A18" s="784">
        <v>0.541666666666667</v>
      </c>
      <c r="B18" s="785"/>
      <c r="C18" s="786"/>
      <c r="D18" s="545">
        <v>25.463</v>
      </c>
    </row>
    <row r="19" spans="1:4" ht="15.75">
      <c r="A19" s="784">
        <v>0.583333333333333</v>
      </c>
      <c r="B19" s="785"/>
      <c r="C19" s="786"/>
      <c r="D19" s="545">
        <v>56.788</v>
      </c>
    </row>
    <row r="20" spans="1:4" ht="15.75">
      <c r="A20" s="784">
        <v>0.625</v>
      </c>
      <c r="B20" s="785"/>
      <c r="C20" s="786"/>
      <c r="D20" s="545">
        <v>42.263</v>
      </c>
    </row>
    <row r="21" spans="1:4" ht="15.75">
      <c r="A21" s="784">
        <v>0.666666666666667</v>
      </c>
      <c r="B21" s="785"/>
      <c r="C21" s="786"/>
      <c r="D21" s="545">
        <v>41.475</v>
      </c>
    </row>
    <row r="22" spans="1:4" ht="15.75">
      <c r="A22" s="784">
        <v>0.708333333333333</v>
      </c>
      <c r="B22" s="785"/>
      <c r="C22" s="786"/>
      <c r="D22" s="545">
        <v>30.625</v>
      </c>
    </row>
    <row r="23" spans="1:4" ht="15.75">
      <c r="A23" s="784">
        <v>0.75</v>
      </c>
      <c r="B23" s="785"/>
      <c r="C23" s="786"/>
      <c r="D23" s="545">
        <v>45.938</v>
      </c>
    </row>
    <row r="24" spans="1:4" ht="15.75">
      <c r="A24" s="784">
        <v>0.791666666666667</v>
      </c>
      <c r="B24" s="785"/>
      <c r="C24" s="786"/>
      <c r="D24" s="545">
        <v>53.9</v>
      </c>
    </row>
    <row r="25" spans="1:4" ht="15.75">
      <c r="A25" s="784">
        <v>0.833333333333333</v>
      </c>
      <c r="B25" s="785"/>
      <c r="C25" s="786"/>
      <c r="D25" s="545">
        <v>54.95</v>
      </c>
    </row>
    <row r="26" spans="1:4" ht="15.75">
      <c r="A26" s="784">
        <v>0.875</v>
      </c>
      <c r="B26" s="785"/>
      <c r="C26" s="786"/>
      <c r="D26" s="545">
        <v>55.125</v>
      </c>
    </row>
    <row r="27" spans="1:4" ht="15.75">
      <c r="A27" s="784">
        <v>0.916666666666667</v>
      </c>
      <c r="B27" s="785"/>
      <c r="C27" s="786"/>
      <c r="D27" s="548">
        <v>52.238</v>
      </c>
    </row>
    <row r="28" spans="1:4" ht="15.75">
      <c r="A28" s="784">
        <v>0.958333333333333</v>
      </c>
      <c r="B28" s="785"/>
      <c r="C28" s="786"/>
      <c r="D28" s="545">
        <v>72.229</v>
      </c>
    </row>
    <row r="29" spans="1:4" ht="16.5" thickBot="1">
      <c r="A29" s="787">
        <v>1</v>
      </c>
      <c r="B29" s="788"/>
      <c r="C29" s="789"/>
      <c r="D29" s="549">
        <v>51.45</v>
      </c>
    </row>
    <row r="30" spans="1:4" ht="12.75">
      <c r="A30" s="203"/>
      <c r="B30" s="199"/>
      <c r="C30" s="199"/>
      <c r="D30" s="204"/>
    </row>
    <row r="31" spans="1:4" ht="12.75">
      <c r="A31" s="790" t="s">
        <v>348</v>
      </c>
      <c r="B31" s="791"/>
      <c r="C31" s="791"/>
      <c r="D31" s="792"/>
    </row>
    <row r="32" spans="1:4" ht="13.5" thickBot="1">
      <c r="A32" s="102"/>
      <c r="B32" s="103"/>
      <c r="C32" s="103"/>
      <c r="D32" s="104"/>
    </row>
    <row r="37" ht="12.75">
      <c r="A37" t="s">
        <v>349</v>
      </c>
    </row>
  </sheetData>
  <sheetProtection/>
  <mergeCells count="28">
    <mergeCell ref="A13:C13"/>
    <mergeCell ref="A14:C14"/>
    <mergeCell ref="A1:D1"/>
    <mergeCell ref="A2:D2"/>
    <mergeCell ref="A3:C5"/>
    <mergeCell ref="A6:C6"/>
    <mergeCell ref="A7:C7"/>
    <mergeCell ref="A8:C8"/>
    <mergeCell ref="A9:C9"/>
    <mergeCell ref="A10:C10"/>
    <mergeCell ref="A11:C11"/>
    <mergeCell ref="A12:C12"/>
    <mergeCell ref="A25:C25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7:C27"/>
    <mergeCell ref="A28:C28"/>
    <mergeCell ref="A29:C29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SheetLayoutView="100" zoomScalePageLayoutView="0" workbookViewId="0" topLeftCell="A46">
      <selection activeCell="A82" sqref="A82"/>
    </sheetView>
  </sheetViews>
  <sheetFormatPr defaultColWidth="9.140625" defaultRowHeight="12.75"/>
  <cols>
    <col min="1" max="2" width="4.421875" style="0" customWidth="1"/>
    <col min="3" max="3" width="8.00390625" style="0" customWidth="1"/>
    <col min="4" max="4" width="11.00390625" style="0" customWidth="1"/>
    <col min="5" max="5" width="6.7109375" style="0" customWidth="1"/>
    <col min="6" max="6" width="6.00390625" style="0" customWidth="1"/>
    <col min="7" max="7" width="5.28125" style="0" customWidth="1"/>
    <col min="8" max="8" width="6.00390625" style="0" customWidth="1"/>
    <col min="9" max="20" width="6.28125" style="0" customWidth="1"/>
  </cols>
  <sheetData>
    <row r="1" spans="1:20" ht="14.25" customHeight="1">
      <c r="A1" s="739" t="s">
        <v>243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</row>
    <row r="2" spans="1:20" ht="14.25" customHeight="1" thickBo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</row>
    <row r="3" spans="1:20" ht="14.25" customHeight="1" thickBot="1">
      <c r="A3" s="841" t="s">
        <v>0</v>
      </c>
      <c r="B3" s="820"/>
      <c r="C3" s="849"/>
      <c r="D3" s="850"/>
      <c r="E3" s="820" t="s">
        <v>1</v>
      </c>
      <c r="F3" s="850"/>
      <c r="G3" s="849" t="s">
        <v>2</v>
      </c>
      <c r="H3" s="850"/>
      <c r="I3" s="753" t="s">
        <v>181</v>
      </c>
      <c r="J3" s="754"/>
      <c r="K3" s="755"/>
      <c r="L3" s="753" t="s">
        <v>182</v>
      </c>
      <c r="M3" s="754"/>
      <c r="N3" s="754"/>
      <c r="O3" s="753" t="s">
        <v>217</v>
      </c>
      <c r="P3" s="754"/>
      <c r="Q3" s="755"/>
      <c r="R3" s="753" t="s">
        <v>218</v>
      </c>
      <c r="S3" s="754"/>
      <c r="T3" s="755"/>
    </row>
    <row r="4" spans="1:20" ht="14.25" customHeight="1">
      <c r="A4" s="842"/>
      <c r="B4" s="822"/>
      <c r="C4" s="858"/>
      <c r="D4" s="859"/>
      <c r="E4" s="822"/>
      <c r="F4" s="859"/>
      <c r="G4" s="858"/>
      <c r="H4" s="858"/>
      <c r="I4" s="288" t="s">
        <v>3</v>
      </c>
      <c r="J4" s="289" t="s">
        <v>4</v>
      </c>
      <c r="K4" s="290" t="s">
        <v>5</v>
      </c>
      <c r="L4" s="288" t="s">
        <v>3</v>
      </c>
      <c r="M4" s="289" t="s">
        <v>4</v>
      </c>
      <c r="N4" s="291" t="s">
        <v>5</v>
      </c>
      <c r="O4" s="288" t="s">
        <v>3</v>
      </c>
      <c r="P4" s="289" t="s">
        <v>4</v>
      </c>
      <c r="Q4" s="290" t="s">
        <v>5</v>
      </c>
      <c r="R4" s="288" t="s">
        <v>3</v>
      </c>
      <c r="S4" s="289" t="s">
        <v>4</v>
      </c>
      <c r="T4" s="290" t="s">
        <v>5</v>
      </c>
    </row>
    <row r="5" spans="1:20" ht="14.25" customHeight="1" thickBot="1">
      <c r="A5" s="842"/>
      <c r="B5" s="824"/>
      <c r="C5" s="853"/>
      <c r="D5" s="854"/>
      <c r="E5" s="824"/>
      <c r="F5" s="854"/>
      <c r="G5" s="853"/>
      <c r="H5" s="853"/>
      <c r="I5" s="295" t="s">
        <v>6</v>
      </c>
      <c r="J5" s="296" t="s">
        <v>7</v>
      </c>
      <c r="K5" s="297" t="s">
        <v>8</v>
      </c>
      <c r="L5" s="295" t="s">
        <v>6</v>
      </c>
      <c r="M5" s="296" t="s">
        <v>7</v>
      </c>
      <c r="N5" s="298" t="s">
        <v>8</v>
      </c>
      <c r="O5" s="295" t="s">
        <v>6</v>
      </c>
      <c r="P5" s="296" t="s">
        <v>7</v>
      </c>
      <c r="Q5" s="297" t="s">
        <v>8</v>
      </c>
      <c r="R5" s="295" t="s">
        <v>6</v>
      </c>
      <c r="S5" s="296" t="s">
        <v>7</v>
      </c>
      <c r="T5" s="297" t="s">
        <v>8</v>
      </c>
    </row>
    <row r="6" spans="1:20" ht="13.5" customHeight="1">
      <c r="A6" s="842"/>
      <c r="B6" s="841" t="s">
        <v>9</v>
      </c>
      <c r="C6" s="299"/>
      <c r="D6" s="300" t="s">
        <v>10</v>
      </c>
      <c r="E6" s="884"/>
      <c r="F6" s="885"/>
      <c r="G6" s="301" t="s">
        <v>232</v>
      </c>
      <c r="H6" s="301">
        <v>0.0448</v>
      </c>
      <c r="I6" s="196"/>
      <c r="J6" s="302"/>
      <c r="K6" s="197"/>
      <c r="L6" s="196"/>
      <c r="M6" s="302"/>
      <c r="N6" s="197"/>
      <c r="O6" s="196"/>
      <c r="P6" s="302"/>
      <c r="Q6" s="197"/>
      <c r="R6" s="196"/>
      <c r="S6" s="302"/>
      <c r="T6" s="197"/>
    </row>
    <row r="7" spans="1:20" ht="13.5" customHeight="1">
      <c r="A7" s="842"/>
      <c r="B7" s="842"/>
      <c r="C7" s="282" t="s">
        <v>12</v>
      </c>
      <c r="D7" s="303"/>
      <c r="E7" s="814"/>
      <c r="F7" s="816"/>
      <c r="G7" s="306" t="s">
        <v>233</v>
      </c>
      <c r="H7" s="306">
        <v>0.148</v>
      </c>
      <c r="I7" s="307"/>
      <c r="J7" s="308"/>
      <c r="K7" s="309"/>
      <c r="L7" s="307"/>
      <c r="M7" s="308"/>
      <c r="N7" s="309"/>
      <c r="O7" s="307"/>
      <c r="P7" s="308"/>
      <c r="Q7" s="309"/>
      <c r="R7" s="307"/>
      <c r="S7" s="308"/>
      <c r="T7" s="309"/>
    </row>
    <row r="8" spans="1:20" ht="13.5" customHeight="1" thickBot="1">
      <c r="A8" s="842"/>
      <c r="B8" s="842"/>
      <c r="C8" s="282">
        <v>40</v>
      </c>
      <c r="D8" s="310" t="s">
        <v>13</v>
      </c>
      <c r="E8" s="824" t="s">
        <v>179</v>
      </c>
      <c r="F8" s="854"/>
      <c r="G8" s="311"/>
      <c r="H8" s="311"/>
      <c r="I8" s="292">
        <f>I39</f>
        <v>1591</v>
      </c>
      <c r="J8" s="312">
        <f>J39</f>
        <v>15.277112927999996</v>
      </c>
      <c r="K8" s="313"/>
      <c r="L8" s="292">
        <f>L39</f>
        <v>1715</v>
      </c>
      <c r="M8" s="312">
        <f>M39</f>
        <v>16.12619302</v>
      </c>
      <c r="N8" s="314"/>
      <c r="O8" s="292">
        <f>O39</f>
        <v>1609</v>
      </c>
      <c r="P8" s="312">
        <f>P39</f>
        <v>15.469460188000001</v>
      </c>
      <c r="Q8" s="314"/>
      <c r="R8" s="292">
        <f>R39</f>
        <v>1820</v>
      </c>
      <c r="S8" s="312">
        <f>S39</f>
        <v>17.4476484</v>
      </c>
      <c r="T8" s="313"/>
    </row>
    <row r="9" spans="1:20" ht="12.75" customHeight="1" thickBot="1">
      <c r="A9" s="842"/>
      <c r="B9" s="842"/>
      <c r="C9" s="283" t="s">
        <v>16</v>
      </c>
      <c r="D9" s="315" t="s">
        <v>17</v>
      </c>
      <c r="E9" s="857"/>
      <c r="F9" s="812"/>
      <c r="G9" s="867"/>
      <c r="H9" s="868"/>
      <c r="I9" s="857">
        <v>12</v>
      </c>
      <c r="J9" s="811"/>
      <c r="K9" s="812"/>
      <c r="L9" s="857">
        <v>12</v>
      </c>
      <c r="M9" s="811"/>
      <c r="N9" s="812"/>
      <c r="O9" s="857">
        <v>12</v>
      </c>
      <c r="P9" s="811"/>
      <c r="Q9" s="812"/>
      <c r="R9" s="857">
        <v>12</v>
      </c>
      <c r="S9" s="811"/>
      <c r="T9" s="812"/>
    </row>
    <row r="10" spans="1:20" ht="13.5" customHeight="1">
      <c r="A10" s="842"/>
      <c r="B10" s="842"/>
      <c r="C10" s="299"/>
      <c r="D10" s="316" t="s">
        <v>10</v>
      </c>
      <c r="E10" s="838"/>
      <c r="F10" s="840"/>
      <c r="G10" s="317" t="s">
        <v>232</v>
      </c>
      <c r="H10" s="301">
        <v>0.04788</v>
      </c>
      <c r="I10" s="319"/>
      <c r="J10" s="320"/>
      <c r="K10" s="321"/>
      <c r="L10" s="319"/>
      <c r="M10" s="320"/>
      <c r="N10" s="321"/>
      <c r="O10" s="319"/>
      <c r="P10" s="320"/>
      <c r="Q10" s="321"/>
      <c r="R10" s="319"/>
      <c r="S10" s="322"/>
      <c r="T10" s="321"/>
    </row>
    <row r="11" spans="1:20" ht="12.75" customHeight="1">
      <c r="A11" s="842"/>
      <c r="B11" s="842"/>
      <c r="C11" s="282" t="s">
        <v>18</v>
      </c>
      <c r="D11" s="323"/>
      <c r="E11" s="814"/>
      <c r="F11" s="816"/>
      <c r="G11" s="304" t="s">
        <v>233</v>
      </c>
      <c r="H11" s="306">
        <v>0.192</v>
      </c>
      <c r="I11" s="307"/>
      <c r="J11" s="308"/>
      <c r="K11" s="309"/>
      <c r="L11" s="307"/>
      <c r="M11" s="308"/>
      <c r="N11" s="309"/>
      <c r="O11" s="307"/>
      <c r="P11" s="308"/>
      <c r="Q11" s="309"/>
      <c r="R11" s="307"/>
      <c r="S11" s="308"/>
      <c r="T11" s="309"/>
    </row>
    <row r="12" spans="1:20" ht="13.5" customHeight="1" thickBot="1">
      <c r="A12" s="842"/>
      <c r="B12" s="842"/>
      <c r="C12" s="282">
        <v>40</v>
      </c>
      <c r="D12" s="324" t="s">
        <v>19</v>
      </c>
      <c r="E12" s="817" t="s">
        <v>180</v>
      </c>
      <c r="F12" s="819"/>
      <c r="G12" s="311"/>
      <c r="H12" s="311"/>
      <c r="I12" s="325">
        <f>I58</f>
        <v>1372</v>
      </c>
      <c r="J12" s="312">
        <f>J58</f>
        <v>11.97657216</v>
      </c>
      <c r="K12" s="327"/>
      <c r="L12" s="325">
        <f>L58</f>
        <v>974</v>
      </c>
      <c r="M12" s="312">
        <f>M58</f>
        <v>8.471953296</v>
      </c>
      <c r="N12" s="327"/>
      <c r="O12" s="325">
        <f>O58</f>
        <v>983</v>
      </c>
      <c r="P12" s="312">
        <f>P58</f>
        <v>8.620041028</v>
      </c>
      <c r="Q12" s="328"/>
      <c r="R12" s="329">
        <f>R58</f>
        <v>1615</v>
      </c>
      <c r="S12" s="330">
        <f>S58</f>
        <v>13.650238400000001</v>
      </c>
      <c r="T12" s="331"/>
    </row>
    <row r="13" spans="1:20" ht="12.75" customHeight="1" thickBot="1">
      <c r="A13" s="842"/>
      <c r="B13" s="842"/>
      <c r="C13" s="283" t="s">
        <v>16</v>
      </c>
      <c r="D13" s="315" t="s">
        <v>17</v>
      </c>
      <c r="E13" s="857"/>
      <c r="F13" s="812"/>
      <c r="G13" s="867"/>
      <c r="H13" s="868"/>
      <c r="I13" s="857">
        <v>12</v>
      </c>
      <c r="J13" s="811"/>
      <c r="K13" s="812"/>
      <c r="L13" s="857">
        <v>12</v>
      </c>
      <c r="M13" s="811"/>
      <c r="N13" s="812"/>
      <c r="O13" s="857">
        <v>12</v>
      </c>
      <c r="P13" s="811"/>
      <c r="Q13" s="812"/>
      <c r="R13" s="857">
        <v>12</v>
      </c>
      <c r="S13" s="811"/>
      <c r="T13" s="812"/>
    </row>
    <row r="14" spans="1:20" ht="12" customHeight="1">
      <c r="A14" s="842"/>
      <c r="B14" s="842"/>
      <c r="C14" s="299"/>
      <c r="D14" s="316"/>
      <c r="E14" s="838"/>
      <c r="F14" s="840"/>
      <c r="G14" s="317" t="s">
        <v>232</v>
      </c>
      <c r="H14" s="301"/>
      <c r="I14" s="196"/>
      <c r="J14" s="302"/>
      <c r="K14" s="197"/>
      <c r="L14" s="196"/>
      <c r="M14" s="302"/>
      <c r="N14" s="197"/>
      <c r="O14" s="196"/>
      <c r="P14" s="302"/>
      <c r="Q14" s="197"/>
      <c r="R14" s="332"/>
      <c r="S14" s="333"/>
      <c r="T14" s="334"/>
    </row>
    <row r="15" spans="1:20" ht="12" customHeight="1">
      <c r="A15" s="842"/>
      <c r="B15" s="842"/>
      <c r="C15" s="282" t="s">
        <v>100</v>
      </c>
      <c r="D15" s="323"/>
      <c r="E15" s="814"/>
      <c r="F15" s="816"/>
      <c r="G15" s="304" t="s">
        <v>233</v>
      </c>
      <c r="H15" s="306"/>
      <c r="I15" s="307"/>
      <c r="J15" s="308"/>
      <c r="K15" s="309"/>
      <c r="L15" s="307"/>
      <c r="M15" s="308"/>
      <c r="N15" s="309"/>
      <c r="O15" s="307"/>
      <c r="P15" s="308"/>
      <c r="Q15" s="309"/>
      <c r="R15" s="335"/>
      <c r="S15" s="336"/>
      <c r="T15" s="337"/>
    </row>
    <row r="16" spans="1:20" ht="12" customHeight="1" thickBot="1">
      <c r="A16" s="842"/>
      <c r="B16" s="842"/>
      <c r="C16" s="338"/>
      <c r="D16" s="324"/>
      <c r="E16" s="817"/>
      <c r="F16" s="819"/>
      <c r="G16" s="311"/>
      <c r="H16" s="311"/>
      <c r="I16" s="339"/>
      <c r="J16" s="340"/>
      <c r="K16" s="341"/>
      <c r="L16" s="339"/>
      <c r="M16" s="340"/>
      <c r="N16" s="341"/>
      <c r="O16" s="339"/>
      <c r="P16" s="340"/>
      <c r="Q16" s="341"/>
      <c r="R16" s="342"/>
      <c r="S16" s="343"/>
      <c r="T16" s="344"/>
    </row>
    <row r="17" spans="1:20" ht="12" customHeight="1" thickBot="1">
      <c r="A17" s="842"/>
      <c r="B17" s="842"/>
      <c r="C17" s="283" t="s">
        <v>16</v>
      </c>
      <c r="D17" s="315" t="s">
        <v>17</v>
      </c>
      <c r="E17" s="857"/>
      <c r="F17" s="811"/>
      <c r="G17" s="811"/>
      <c r="H17" s="812"/>
      <c r="I17" s="857"/>
      <c r="J17" s="811"/>
      <c r="K17" s="812"/>
      <c r="L17" s="857"/>
      <c r="M17" s="811"/>
      <c r="N17" s="812"/>
      <c r="O17" s="857"/>
      <c r="P17" s="811"/>
      <c r="Q17" s="812"/>
      <c r="R17" s="869"/>
      <c r="S17" s="870"/>
      <c r="T17" s="871"/>
    </row>
    <row r="18" spans="1:20" ht="12.75" customHeight="1">
      <c r="A18" s="842"/>
      <c r="B18" s="842"/>
      <c r="C18" s="864" t="s">
        <v>22</v>
      </c>
      <c r="D18" s="345" t="s">
        <v>10</v>
      </c>
      <c r="E18" s="317"/>
      <c r="F18" s="318"/>
      <c r="G18" s="301"/>
      <c r="H18" s="318"/>
      <c r="I18" s="319"/>
      <c r="J18" s="320"/>
      <c r="K18" s="321"/>
      <c r="L18" s="346"/>
      <c r="M18" s="320"/>
      <c r="N18" s="322"/>
      <c r="O18" s="319"/>
      <c r="P18" s="320"/>
      <c r="Q18" s="321"/>
      <c r="R18" s="347"/>
      <c r="S18" s="348"/>
      <c r="T18" s="349"/>
    </row>
    <row r="19" spans="1:20" ht="12.75" customHeight="1">
      <c r="A19" s="842"/>
      <c r="B19" s="842"/>
      <c r="C19" s="865"/>
      <c r="D19" s="350"/>
      <c r="E19" s="304"/>
      <c r="F19" s="305"/>
      <c r="G19" s="306"/>
      <c r="H19" s="305"/>
      <c r="I19" s="351"/>
      <c r="J19" s="352"/>
      <c r="K19" s="353"/>
      <c r="L19" s="354"/>
      <c r="M19" s="352"/>
      <c r="N19" s="355"/>
      <c r="O19" s="351"/>
      <c r="P19" s="352"/>
      <c r="Q19" s="353"/>
      <c r="R19" s="356"/>
      <c r="S19" s="357"/>
      <c r="T19" s="358"/>
    </row>
    <row r="20" spans="1:20" ht="13.5" customHeight="1" thickBot="1">
      <c r="A20" s="842"/>
      <c r="B20" s="856"/>
      <c r="C20" s="866"/>
      <c r="D20" s="359" t="s">
        <v>112</v>
      </c>
      <c r="E20" s="325"/>
      <c r="F20" s="326"/>
      <c r="G20" s="311"/>
      <c r="H20" s="326"/>
      <c r="I20" s="339">
        <f aca="true" t="shared" si="0" ref="I20:S20">I8+I12</f>
        <v>2963</v>
      </c>
      <c r="J20" s="312">
        <f>J8+J12</f>
        <v>27.253685087999997</v>
      </c>
      <c r="K20" s="341">
        <f t="shared" si="0"/>
        <v>0</v>
      </c>
      <c r="L20" s="339">
        <f t="shared" si="0"/>
        <v>2689</v>
      </c>
      <c r="M20" s="312">
        <f>M8+M12</f>
        <v>24.598146315999998</v>
      </c>
      <c r="N20" s="360">
        <f t="shared" si="0"/>
        <v>0</v>
      </c>
      <c r="O20" s="339">
        <f t="shared" si="0"/>
        <v>2592</v>
      </c>
      <c r="P20" s="312">
        <f>P8+P12</f>
        <v>24.089501216000002</v>
      </c>
      <c r="Q20" s="361">
        <f t="shared" si="0"/>
        <v>0</v>
      </c>
      <c r="R20" s="342">
        <f t="shared" si="0"/>
        <v>3435</v>
      </c>
      <c r="S20" s="330">
        <f t="shared" si="0"/>
        <v>31.097886799999998</v>
      </c>
      <c r="T20" s="344">
        <f>+T8+T12</f>
        <v>0</v>
      </c>
    </row>
    <row r="21" spans="1:20" ht="12" customHeight="1">
      <c r="A21" s="842"/>
      <c r="B21" s="841" t="s">
        <v>24</v>
      </c>
      <c r="C21" s="820" t="s">
        <v>25</v>
      </c>
      <c r="D21" s="849"/>
      <c r="E21" s="849"/>
      <c r="F21" s="850"/>
      <c r="G21" s="839"/>
      <c r="H21" s="840"/>
      <c r="I21" s="288" t="s">
        <v>3</v>
      </c>
      <c r="J21" s="289" t="s">
        <v>4</v>
      </c>
      <c r="K21" s="290" t="s">
        <v>5</v>
      </c>
      <c r="L21" s="288" t="s">
        <v>3</v>
      </c>
      <c r="M21" s="289" t="s">
        <v>4</v>
      </c>
      <c r="N21" s="290" t="s">
        <v>5</v>
      </c>
      <c r="O21" s="288" t="s">
        <v>3</v>
      </c>
      <c r="P21" s="289" t="s">
        <v>4</v>
      </c>
      <c r="Q21" s="290" t="s">
        <v>5</v>
      </c>
      <c r="R21" s="288" t="s">
        <v>3</v>
      </c>
      <c r="S21" s="289" t="s">
        <v>4</v>
      </c>
      <c r="T21" s="290" t="s">
        <v>5</v>
      </c>
    </row>
    <row r="22" spans="1:20" ht="15" customHeight="1" thickBot="1">
      <c r="A22" s="842"/>
      <c r="B22" s="842"/>
      <c r="C22" s="824"/>
      <c r="D22" s="853"/>
      <c r="E22" s="853"/>
      <c r="F22" s="854"/>
      <c r="G22" s="327"/>
      <c r="H22" s="360"/>
      <c r="I22" s="362" t="s">
        <v>6</v>
      </c>
      <c r="J22" s="363" t="s">
        <v>7</v>
      </c>
      <c r="K22" s="364" t="s">
        <v>8</v>
      </c>
      <c r="L22" s="362" t="s">
        <v>6</v>
      </c>
      <c r="M22" s="363" t="s">
        <v>7</v>
      </c>
      <c r="N22" s="364" t="s">
        <v>8</v>
      </c>
      <c r="O22" s="362" t="s">
        <v>6</v>
      </c>
      <c r="P22" s="363" t="s">
        <v>7</v>
      </c>
      <c r="Q22" s="364" t="s">
        <v>8</v>
      </c>
      <c r="R22" s="362" t="s">
        <v>6</v>
      </c>
      <c r="S22" s="363" t="s">
        <v>7</v>
      </c>
      <c r="T22" s="364" t="s">
        <v>8</v>
      </c>
    </row>
    <row r="23" spans="1:20" ht="12" customHeight="1">
      <c r="A23" s="842"/>
      <c r="B23" s="843"/>
      <c r="C23" s="402" t="s">
        <v>113</v>
      </c>
      <c r="D23" s="403"/>
      <c r="E23" s="404" t="s">
        <v>29</v>
      </c>
      <c r="F23" s="352"/>
      <c r="G23" s="352"/>
      <c r="H23" s="355"/>
      <c r="I23" s="319">
        <v>77</v>
      </c>
      <c r="J23" s="365">
        <f>I23*I63*I64*1.732/1000</f>
        <v>0.739370016</v>
      </c>
      <c r="K23" s="321"/>
      <c r="L23" s="354">
        <v>28</v>
      </c>
      <c r="M23" s="365">
        <f>L23*L63*L64*1.732/1000</f>
        <v>0.263284784</v>
      </c>
      <c r="N23" s="355"/>
      <c r="O23" s="319">
        <v>28</v>
      </c>
      <c r="P23" s="365">
        <f>O23*O63*O64*1.732/1000</f>
        <v>0.26920129600000003</v>
      </c>
      <c r="Q23" s="321"/>
      <c r="R23" s="319">
        <v>67</v>
      </c>
      <c r="S23" s="365">
        <f>R23*R63*R64*1.732/1000</f>
        <v>0.64230354</v>
      </c>
      <c r="T23" s="321"/>
    </row>
    <row r="24" spans="1:20" ht="12" customHeight="1">
      <c r="A24" s="842"/>
      <c r="B24" s="843"/>
      <c r="C24" s="68" t="s">
        <v>114</v>
      </c>
      <c r="D24" s="69"/>
      <c r="E24" s="74" t="s">
        <v>115</v>
      </c>
      <c r="F24" s="308"/>
      <c r="G24" s="352"/>
      <c r="H24" s="355"/>
      <c r="I24" s="307">
        <v>78</v>
      </c>
      <c r="J24" s="610">
        <f>I24*I63*I64*1.732/1000</f>
        <v>0.7489722239999999</v>
      </c>
      <c r="K24" s="309"/>
      <c r="L24" s="366">
        <v>80</v>
      </c>
      <c r="M24" s="610">
        <f>L24*L63*L64*1.732/1000</f>
        <v>0.7522422400000001</v>
      </c>
      <c r="N24" s="211"/>
      <c r="O24" s="307">
        <v>76</v>
      </c>
      <c r="P24" s="610">
        <f>O24*O63*O64*1.732/1000</f>
        <v>0.7306892319999999</v>
      </c>
      <c r="Q24" s="309"/>
      <c r="R24" s="307">
        <v>82</v>
      </c>
      <c r="S24" s="610">
        <f>R24*R63*R64*1.732/1000</f>
        <v>0.78610284</v>
      </c>
      <c r="T24" s="309"/>
    </row>
    <row r="25" spans="1:20" ht="12" customHeight="1">
      <c r="A25" s="842"/>
      <c r="B25" s="843"/>
      <c r="C25" s="68" t="s">
        <v>116</v>
      </c>
      <c r="D25" s="69"/>
      <c r="E25" s="74" t="s">
        <v>34</v>
      </c>
      <c r="F25" s="308"/>
      <c r="G25" s="352"/>
      <c r="H25" s="355"/>
      <c r="I25" s="307">
        <v>319</v>
      </c>
      <c r="J25" s="610">
        <f>I25*I63*I64*1.732/1000</f>
        <v>3.0631043520000003</v>
      </c>
      <c r="K25" s="309"/>
      <c r="L25" s="366">
        <v>78</v>
      </c>
      <c r="M25" s="610">
        <f>L25*L63*L64*1.732/1000</f>
        <v>0.733436184</v>
      </c>
      <c r="N25" s="211"/>
      <c r="O25" s="307">
        <v>103</v>
      </c>
      <c r="P25" s="610">
        <f>O25*O63*O64*1.732/1000</f>
        <v>0.9902761959999999</v>
      </c>
      <c r="Q25" s="309"/>
      <c r="R25" s="307">
        <v>319</v>
      </c>
      <c r="S25" s="610">
        <f>R25*R63*R64*1.732/1000</f>
        <v>3.05813178</v>
      </c>
      <c r="T25" s="309"/>
    </row>
    <row r="26" spans="1:20" ht="12" customHeight="1">
      <c r="A26" s="842"/>
      <c r="B26" s="843"/>
      <c r="C26" s="68" t="s">
        <v>117</v>
      </c>
      <c r="D26" s="69"/>
      <c r="E26" s="74" t="s">
        <v>118</v>
      </c>
      <c r="F26" s="308"/>
      <c r="G26" s="352"/>
      <c r="H26" s="355"/>
      <c r="I26" s="307">
        <v>175</v>
      </c>
      <c r="J26" s="610">
        <f>I26*I63*I64*1.732/1000</f>
        <v>1.6803864000000002</v>
      </c>
      <c r="K26" s="309"/>
      <c r="L26" s="366">
        <v>172</v>
      </c>
      <c r="M26" s="610">
        <f>L26*L63*L64*1.732/1000</f>
        <v>1.6173208159999999</v>
      </c>
      <c r="N26" s="211"/>
      <c r="O26" s="307">
        <v>153</v>
      </c>
      <c r="P26" s="610">
        <f>O26*O63*O64*1.732/1000</f>
        <v>1.470992796</v>
      </c>
      <c r="Q26" s="309"/>
      <c r="R26" s="307">
        <v>173</v>
      </c>
      <c r="S26" s="610">
        <f>R26*R63*R64*1.732/1000</f>
        <v>1.6584852600000002</v>
      </c>
      <c r="T26" s="309"/>
    </row>
    <row r="27" spans="1:20" ht="12" customHeight="1">
      <c r="A27" s="842"/>
      <c r="B27" s="843"/>
      <c r="C27" s="68" t="s">
        <v>119</v>
      </c>
      <c r="D27" s="69"/>
      <c r="E27" s="74" t="s">
        <v>120</v>
      </c>
      <c r="F27" s="308"/>
      <c r="G27" s="308"/>
      <c r="H27" s="211"/>
      <c r="I27" s="307">
        <v>205</v>
      </c>
      <c r="J27" s="610">
        <f>I27*I63*I64*1.732/1000</f>
        <v>1.96845264</v>
      </c>
      <c r="K27" s="309"/>
      <c r="L27" s="366">
        <v>252</v>
      </c>
      <c r="M27" s="610">
        <f>L27*L63*L64*1.732/1000</f>
        <v>2.369563056</v>
      </c>
      <c r="N27" s="211"/>
      <c r="O27" s="307">
        <v>248</v>
      </c>
      <c r="P27" s="610">
        <f>O27*O63*O64*1.732/1000</f>
        <v>2.384354336</v>
      </c>
      <c r="Q27" s="309"/>
      <c r="R27" s="307">
        <v>254</v>
      </c>
      <c r="S27" s="610">
        <f>R27*R63*R64*1.732/1000</f>
        <v>2.4350014800000004</v>
      </c>
      <c r="T27" s="309"/>
    </row>
    <row r="28" spans="1:20" ht="12" customHeight="1">
      <c r="A28" s="842"/>
      <c r="B28" s="843"/>
      <c r="C28" s="68" t="s">
        <v>121</v>
      </c>
      <c r="D28" s="69"/>
      <c r="E28" s="74" t="s">
        <v>37</v>
      </c>
      <c r="F28" s="308"/>
      <c r="G28" s="308"/>
      <c r="H28" s="211"/>
      <c r="I28" s="307">
        <v>260</v>
      </c>
      <c r="J28" s="610">
        <f>I28*I63*I64*1.732/1000</f>
        <v>2.49657408</v>
      </c>
      <c r="K28" s="309"/>
      <c r="L28" s="366">
        <v>250</v>
      </c>
      <c r="M28" s="610">
        <f>L28*L63*L64*1.732/1000</f>
        <v>2.350757</v>
      </c>
      <c r="N28" s="211"/>
      <c r="O28" s="307">
        <v>250</v>
      </c>
      <c r="P28" s="610">
        <f>O28*O63*O64*1.732/1000</f>
        <v>2.4035830000000002</v>
      </c>
      <c r="Q28" s="309"/>
      <c r="R28" s="307">
        <v>250</v>
      </c>
      <c r="S28" s="610">
        <f>R28*R63*R64*1.732/1000</f>
        <v>2.396655</v>
      </c>
      <c r="T28" s="309"/>
    </row>
    <row r="29" spans="1:20" ht="12" customHeight="1">
      <c r="A29" s="842"/>
      <c r="B29" s="843"/>
      <c r="C29" s="68" t="s">
        <v>122</v>
      </c>
      <c r="D29" s="69"/>
      <c r="E29" s="74" t="s">
        <v>123</v>
      </c>
      <c r="F29" s="308"/>
      <c r="G29" s="308"/>
      <c r="H29" s="211"/>
      <c r="I29" s="307">
        <v>50</v>
      </c>
      <c r="J29" s="610">
        <f>I29*I63*I64*1.732/1000</f>
        <v>0.4801104</v>
      </c>
      <c r="K29" s="309"/>
      <c r="L29" s="366">
        <v>40</v>
      </c>
      <c r="M29" s="610">
        <f>L29*L63*L64*1.732/1000</f>
        <v>0.37612112000000003</v>
      </c>
      <c r="N29" s="211"/>
      <c r="O29" s="307">
        <v>20</v>
      </c>
      <c r="P29" s="610">
        <f>O29*O63*O64*1.732/1000</f>
        <v>0.19228664</v>
      </c>
      <c r="Q29" s="309"/>
      <c r="R29" s="307">
        <v>10</v>
      </c>
      <c r="S29" s="610">
        <f>R29*R63*R64*1.732/1000</f>
        <v>0.09586620000000001</v>
      </c>
      <c r="T29" s="309"/>
    </row>
    <row r="30" spans="1:20" ht="12" customHeight="1">
      <c r="A30" s="842"/>
      <c r="B30" s="843"/>
      <c r="C30" s="68" t="s">
        <v>124</v>
      </c>
      <c r="D30" s="69"/>
      <c r="E30" s="74" t="s">
        <v>125</v>
      </c>
      <c r="F30" s="308"/>
      <c r="G30" s="308"/>
      <c r="H30" s="211"/>
      <c r="I30" s="307">
        <v>94</v>
      </c>
      <c r="J30" s="610">
        <f>I30*I63*I64*1.732/1000</f>
        <v>0.902607552</v>
      </c>
      <c r="K30" s="309"/>
      <c r="L30" s="366">
        <v>435</v>
      </c>
      <c r="M30" s="610">
        <f>L30*L63*L64*1.732/1000</f>
        <v>4.09031718</v>
      </c>
      <c r="N30" s="211"/>
      <c r="O30" s="307">
        <v>370</v>
      </c>
      <c r="P30" s="610">
        <f>O30*O63*O64*1.732/1000</f>
        <v>3.5573028399999997</v>
      </c>
      <c r="Q30" s="309"/>
      <c r="R30" s="307">
        <v>350</v>
      </c>
      <c r="S30" s="610">
        <f>R30*R63*R64*1.732/1000</f>
        <v>3.355317</v>
      </c>
      <c r="T30" s="309"/>
    </row>
    <row r="31" spans="1:20" ht="12" customHeight="1">
      <c r="A31" s="842"/>
      <c r="B31" s="843"/>
      <c r="C31" s="68" t="s">
        <v>126</v>
      </c>
      <c r="D31" s="69"/>
      <c r="E31" s="74" t="s">
        <v>127</v>
      </c>
      <c r="F31" s="308"/>
      <c r="G31" s="308"/>
      <c r="H31" s="211"/>
      <c r="I31" s="307">
        <v>5</v>
      </c>
      <c r="J31" s="610">
        <f>I31*I63*I64*1.732/1000</f>
        <v>0.04801103999999999</v>
      </c>
      <c r="K31" s="309"/>
      <c r="L31" s="366">
        <v>5</v>
      </c>
      <c r="M31" s="610">
        <f>L31*L63*L64*1.732/1000</f>
        <v>0.047015140000000004</v>
      </c>
      <c r="N31" s="211"/>
      <c r="O31" s="307">
        <v>5</v>
      </c>
      <c r="P31" s="610">
        <f>O31*O63*O64*1.732/1000</f>
        <v>0.04807166</v>
      </c>
      <c r="Q31" s="309"/>
      <c r="R31" s="307">
        <v>5</v>
      </c>
      <c r="S31" s="610">
        <f>R31*R63*R64*1.732/1000</f>
        <v>0.047933100000000006</v>
      </c>
      <c r="T31" s="309"/>
    </row>
    <row r="32" spans="1:20" ht="12" customHeight="1">
      <c r="A32" s="842"/>
      <c r="B32" s="843"/>
      <c r="C32" s="68" t="s">
        <v>128</v>
      </c>
      <c r="D32" s="69"/>
      <c r="E32" s="74" t="s">
        <v>129</v>
      </c>
      <c r="F32" s="308"/>
      <c r="G32" s="308"/>
      <c r="H32" s="211"/>
      <c r="I32" s="307">
        <v>40</v>
      </c>
      <c r="J32" s="610">
        <f>I32*I63*I64*1.732/1000</f>
        <v>0.3840883199999999</v>
      </c>
      <c r="K32" s="309"/>
      <c r="L32" s="366">
        <v>70</v>
      </c>
      <c r="M32" s="610">
        <f>L32*L63*L64*1.732/1000</f>
        <v>0.65821196</v>
      </c>
      <c r="N32" s="211"/>
      <c r="O32" s="307">
        <v>70</v>
      </c>
      <c r="P32" s="610">
        <f>O32*O63*O64*1.732/1000</f>
        <v>0.67300324</v>
      </c>
      <c r="Q32" s="309"/>
      <c r="R32" s="307">
        <v>20</v>
      </c>
      <c r="S32" s="610">
        <f>R32*R63*R64*1.732/1000</f>
        <v>0.19173240000000003</v>
      </c>
      <c r="T32" s="309"/>
    </row>
    <row r="33" spans="1:20" ht="12" customHeight="1">
      <c r="A33" s="842"/>
      <c r="B33" s="843"/>
      <c r="C33" s="68" t="s">
        <v>130</v>
      </c>
      <c r="D33" s="69"/>
      <c r="E33" s="74" t="s">
        <v>131</v>
      </c>
      <c r="F33" s="308"/>
      <c r="G33" s="308"/>
      <c r="H33" s="211"/>
      <c r="I33" s="307">
        <v>43</v>
      </c>
      <c r="J33" s="610">
        <f>I33*I63*I64*1.732/1000</f>
        <v>0.41289494399999993</v>
      </c>
      <c r="K33" s="309"/>
      <c r="L33" s="366">
        <v>45</v>
      </c>
      <c r="M33" s="610">
        <f>L33*L63*L64*1.732/1000</f>
        <v>0.42313626</v>
      </c>
      <c r="N33" s="211"/>
      <c r="O33" s="307">
        <v>43</v>
      </c>
      <c r="P33" s="610">
        <f>O33*O63*O64*1.732/1000</f>
        <v>0.413416276</v>
      </c>
      <c r="Q33" s="309"/>
      <c r="R33" s="307">
        <v>34</v>
      </c>
      <c r="S33" s="610">
        <f>R33*R63*R64*1.732/1000</f>
        <v>0.32594508</v>
      </c>
      <c r="T33" s="309"/>
    </row>
    <row r="34" spans="1:20" ht="12" customHeight="1">
      <c r="A34" s="842"/>
      <c r="B34" s="843"/>
      <c r="C34" s="68" t="s">
        <v>427</v>
      </c>
      <c r="D34" s="69"/>
      <c r="E34" s="74" t="s">
        <v>132</v>
      </c>
      <c r="F34" s="308"/>
      <c r="G34" s="308"/>
      <c r="H34" s="211"/>
      <c r="I34" s="307">
        <v>118</v>
      </c>
      <c r="J34" s="610">
        <f>I34*I63*I64*1.732/1000</f>
        <v>1.133060544</v>
      </c>
      <c r="K34" s="309"/>
      <c r="L34" s="366">
        <v>113</v>
      </c>
      <c r="M34" s="610">
        <f>L34*L63*L64*1.732/1000</f>
        <v>1.062542164</v>
      </c>
      <c r="N34" s="211"/>
      <c r="O34" s="307">
        <v>112</v>
      </c>
      <c r="P34" s="610">
        <f>O34*O63*O64*1.732/1000</f>
        <v>1.0768051840000001</v>
      </c>
      <c r="Q34" s="309"/>
      <c r="R34" s="307">
        <v>115</v>
      </c>
      <c r="S34" s="610">
        <f>R34*R63*R64*1.732/1000</f>
        <v>1.1024612999999999</v>
      </c>
      <c r="T34" s="309"/>
    </row>
    <row r="35" spans="1:20" ht="12" customHeight="1">
      <c r="A35" s="842"/>
      <c r="B35" s="843"/>
      <c r="C35" s="68" t="s">
        <v>133</v>
      </c>
      <c r="D35" s="69"/>
      <c r="E35" s="74" t="s">
        <v>134</v>
      </c>
      <c r="F35" s="308"/>
      <c r="G35" s="308"/>
      <c r="H35" s="211"/>
      <c r="I35" s="307">
        <v>8</v>
      </c>
      <c r="J35" s="610">
        <f>I35*I63*I64*1.732/1000</f>
        <v>0.076817664</v>
      </c>
      <c r="K35" s="309"/>
      <c r="L35" s="366">
        <v>8</v>
      </c>
      <c r="M35" s="610">
        <f>L35*L63*L64*1.732/1000</f>
        <v>0.07522422399999999</v>
      </c>
      <c r="N35" s="211"/>
      <c r="O35" s="307">
        <v>8</v>
      </c>
      <c r="P35" s="610">
        <f>O35*O63*O64*1.732/1000</f>
        <v>0.07691465600000001</v>
      </c>
      <c r="Q35" s="309"/>
      <c r="R35" s="307">
        <v>5</v>
      </c>
      <c r="S35" s="610">
        <f>R35*R63*R64*1.732/1000</f>
        <v>0.047933100000000006</v>
      </c>
      <c r="T35" s="309"/>
    </row>
    <row r="36" spans="1:20" ht="12" customHeight="1">
      <c r="A36" s="842"/>
      <c r="B36" s="843"/>
      <c r="C36" s="68" t="s">
        <v>135</v>
      </c>
      <c r="D36" s="69"/>
      <c r="E36" s="74" t="s">
        <v>136</v>
      </c>
      <c r="F36" s="308"/>
      <c r="G36" s="308"/>
      <c r="H36" s="211"/>
      <c r="I36" s="307">
        <v>34</v>
      </c>
      <c r="J36" s="610">
        <f>I36*I63*I64*1.732/1000</f>
        <v>0.326475072</v>
      </c>
      <c r="K36" s="309"/>
      <c r="L36" s="366">
        <v>34</v>
      </c>
      <c r="M36" s="610">
        <f>L36*L63*L64*1.732/1000</f>
        <v>0.319702952</v>
      </c>
      <c r="N36" s="211"/>
      <c r="O36" s="307">
        <v>28</v>
      </c>
      <c r="P36" s="610">
        <f>O36*O63*O64*1.732/1000</f>
        <v>0.26920129600000003</v>
      </c>
      <c r="Q36" s="309"/>
      <c r="R36" s="307">
        <v>41</v>
      </c>
      <c r="S36" s="610">
        <f>R36*R63*R64*1.732/1000</f>
        <v>0.39305142</v>
      </c>
      <c r="T36" s="609"/>
    </row>
    <row r="37" spans="1:20" ht="12" customHeight="1">
      <c r="A37" s="842"/>
      <c r="B37" s="843"/>
      <c r="C37" s="68" t="s">
        <v>42</v>
      </c>
      <c r="D37" s="69"/>
      <c r="E37" s="74" t="s">
        <v>137</v>
      </c>
      <c r="F37" s="308"/>
      <c r="G37" s="308"/>
      <c r="H37" s="211"/>
      <c r="I37" s="307">
        <v>10</v>
      </c>
      <c r="J37" s="610">
        <f>I37*I63*I64*1.732/1000</f>
        <v>0.09602207999999998</v>
      </c>
      <c r="K37" s="309"/>
      <c r="L37" s="366">
        <v>30</v>
      </c>
      <c r="M37" s="610">
        <f>L37*L63*L64*1.732/1000</f>
        <v>0.28209084</v>
      </c>
      <c r="N37" s="211"/>
      <c r="O37" s="307">
        <v>20</v>
      </c>
      <c r="P37" s="610">
        <f>O37*O63*O64*1.732/1000</f>
        <v>0.19228664</v>
      </c>
      <c r="Q37" s="309"/>
      <c r="R37" s="307">
        <v>20</v>
      </c>
      <c r="S37" s="610">
        <f>R37*R63*R64*1.732/1000</f>
        <v>0.19173240000000003</v>
      </c>
      <c r="T37" s="309"/>
    </row>
    <row r="38" spans="1:20" ht="12" customHeight="1">
      <c r="A38" s="842"/>
      <c r="B38" s="843"/>
      <c r="C38" s="68" t="s">
        <v>219</v>
      </c>
      <c r="D38" s="69"/>
      <c r="E38" s="74" t="s">
        <v>220</v>
      </c>
      <c r="F38" s="308"/>
      <c r="G38" s="308"/>
      <c r="H38" s="211"/>
      <c r="I38" s="307">
        <v>75</v>
      </c>
      <c r="J38" s="610">
        <f>I38*I63*I64*1.732/1000</f>
        <v>0.7201656000000001</v>
      </c>
      <c r="K38" s="309"/>
      <c r="L38" s="366">
        <v>75</v>
      </c>
      <c r="M38" s="610">
        <f>L38*L63*L64*1.732/1000</f>
        <v>0.7052271000000001</v>
      </c>
      <c r="N38" s="211"/>
      <c r="O38" s="307">
        <v>75</v>
      </c>
      <c r="P38" s="610">
        <f>O38*O63*O64*1.732/1000</f>
        <v>0.7210749</v>
      </c>
      <c r="Q38" s="309"/>
      <c r="R38" s="307">
        <v>75</v>
      </c>
      <c r="S38" s="610">
        <f>R38*R63*R64*1.732/1000</f>
        <v>0.7189964999999999</v>
      </c>
      <c r="T38" s="309"/>
    </row>
    <row r="39" spans="1:20" ht="12" customHeight="1">
      <c r="A39" s="842"/>
      <c r="B39" s="843"/>
      <c r="C39" s="851" t="s">
        <v>192</v>
      </c>
      <c r="D39" s="852"/>
      <c r="E39" s="195"/>
      <c r="F39" s="308"/>
      <c r="G39" s="308"/>
      <c r="H39" s="211"/>
      <c r="I39" s="255">
        <f>I23+I24+I25+I26+I27+I28+I29+I30+I31+I32+I33+I34+I35+I36+I37+I38</f>
        <v>1591</v>
      </c>
      <c r="J39" s="256">
        <f>J23+J24+J25+J26+J27+J28+J29+J30+J31+J32+J33+J34+J35+J36+J37+J38</f>
        <v>15.277112927999996</v>
      </c>
      <c r="K39" s="257"/>
      <c r="L39" s="255">
        <f>L23+L24+L25+L26+L27+L28+L29+L30+L31+L32+L33+L34+L35+L36+L37+L38</f>
        <v>1715</v>
      </c>
      <c r="M39" s="256">
        <f>M23+M24+M25+M26+M27+M28+M29+M30+M31+M32+M33+M34+M35+M36+M37+M38</f>
        <v>16.12619302</v>
      </c>
      <c r="N39" s="258"/>
      <c r="O39" s="255">
        <f>O23+O24+O25+O26+O27+O28+O29+O30+O31+O32+O33+O34+O35+O36+O37+O38</f>
        <v>1609</v>
      </c>
      <c r="P39" s="256">
        <f>P23+P24+P25+P26+P27+P28+P29+P30+P31+P32+P33+P34+P35+P36+P37+P38</f>
        <v>15.469460188000001</v>
      </c>
      <c r="Q39" s="257"/>
      <c r="R39" s="255">
        <f>R23+R24+R25+R26+R27+R28+R29+R30+R31+R32+R33+R34+R35+R36+R37+R38</f>
        <v>1820</v>
      </c>
      <c r="S39" s="256">
        <f>S23+S24+S25+S26+S27+S28+S29+S30+S31+S32+S33+S34+S35+S36+S37+S38</f>
        <v>17.4476484</v>
      </c>
      <c r="T39" s="257"/>
    </row>
    <row r="40" spans="1:20" ht="12" customHeight="1">
      <c r="A40" s="842"/>
      <c r="B40" s="843"/>
      <c r="C40" s="845"/>
      <c r="D40" s="846"/>
      <c r="E40" s="195"/>
      <c r="F40" s="308"/>
      <c r="G40" s="308"/>
      <c r="H40" s="211"/>
      <c r="I40" s="307"/>
      <c r="J40" s="367"/>
      <c r="K40" s="309"/>
      <c r="L40" s="366"/>
      <c r="M40" s="308"/>
      <c r="N40" s="211"/>
      <c r="O40" s="307"/>
      <c r="P40" s="308"/>
      <c r="Q40" s="309"/>
      <c r="R40" s="307"/>
      <c r="S40" s="368"/>
      <c r="T40" s="309"/>
    </row>
    <row r="41" spans="1:20" ht="12" customHeight="1">
      <c r="A41" s="842"/>
      <c r="B41" s="843"/>
      <c r="C41" s="188" t="s">
        <v>138</v>
      </c>
      <c r="D41" s="189"/>
      <c r="E41" s="195" t="s">
        <v>139</v>
      </c>
      <c r="F41" s="308"/>
      <c r="G41" s="308"/>
      <c r="H41" s="211"/>
      <c r="I41" s="307">
        <v>365</v>
      </c>
      <c r="J41" s="368">
        <f>I41*K63*I65*1.732/1000</f>
        <v>3.1861872000000004</v>
      </c>
      <c r="K41" s="309"/>
      <c r="L41" s="366">
        <v>21</v>
      </c>
      <c r="M41" s="368">
        <f>L41*N63*L65*1.732/1000</f>
        <v>0.182660184</v>
      </c>
      <c r="N41" s="211"/>
      <c r="O41" s="307">
        <v>41</v>
      </c>
      <c r="P41" s="368">
        <f>O41*Q63*O65*1.732/1000</f>
        <v>0.359533756</v>
      </c>
      <c r="Q41" s="309"/>
      <c r="R41" s="307">
        <v>380</v>
      </c>
      <c r="S41" s="368">
        <f>R41*T63*R65*1.732/1000</f>
        <v>3.2118208</v>
      </c>
      <c r="T41" s="309"/>
    </row>
    <row r="42" spans="1:20" ht="12" customHeight="1">
      <c r="A42" s="842"/>
      <c r="B42" s="843"/>
      <c r="C42" s="188" t="s">
        <v>140</v>
      </c>
      <c r="D42" s="189"/>
      <c r="E42" s="195" t="s">
        <v>63</v>
      </c>
      <c r="F42" s="308"/>
      <c r="G42" s="308"/>
      <c r="H42" s="211"/>
      <c r="I42" s="307">
        <v>111</v>
      </c>
      <c r="J42" s="368">
        <f>I42*K63*I65*1.732/1000</f>
        <v>0.9689500799999998</v>
      </c>
      <c r="K42" s="309"/>
      <c r="L42" s="366">
        <v>102</v>
      </c>
      <c r="M42" s="368">
        <f>L42*N63*L65*1.732/1000</f>
        <v>0.8872066080000001</v>
      </c>
      <c r="N42" s="211"/>
      <c r="O42" s="307">
        <v>92</v>
      </c>
      <c r="P42" s="368">
        <f>O42*Q63*O65*1.732/1000</f>
        <v>0.806758672</v>
      </c>
      <c r="Q42" s="309"/>
      <c r="R42" s="307">
        <v>111</v>
      </c>
      <c r="S42" s="368">
        <f>R42*T63*R65*1.732/1000</f>
        <v>0.9381897599999999</v>
      </c>
      <c r="T42" s="309"/>
    </row>
    <row r="43" spans="1:20" ht="12" customHeight="1">
      <c r="A43" s="842"/>
      <c r="B43" s="843"/>
      <c r="C43" s="68" t="s">
        <v>141</v>
      </c>
      <c r="D43" s="69"/>
      <c r="E43" s="74" t="s">
        <v>142</v>
      </c>
      <c r="F43" s="308"/>
      <c r="G43" s="352"/>
      <c r="H43" s="355"/>
      <c r="I43" s="307">
        <v>246</v>
      </c>
      <c r="J43" s="368">
        <f>I43*K63*I65*1.732/1000</f>
        <v>2.14740288</v>
      </c>
      <c r="K43" s="309"/>
      <c r="L43" s="366">
        <v>95</v>
      </c>
      <c r="M43" s="368">
        <f>L43*N63*L65*1.732/1000</f>
        <v>0.82631988</v>
      </c>
      <c r="N43" s="211"/>
      <c r="O43" s="307">
        <v>80</v>
      </c>
      <c r="P43" s="368">
        <f>O43*Q63*O65*1.732/1000</f>
        <v>0.7015292799999999</v>
      </c>
      <c r="Q43" s="309"/>
      <c r="R43" s="307">
        <v>270</v>
      </c>
      <c r="S43" s="368">
        <f>R43*T63*R65*1.732/1000</f>
        <v>2.2820832</v>
      </c>
      <c r="T43" s="309"/>
    </row>
    <row r="44" spans="1:20" ht="12" customHeight="1">
      <c r="A44" s="842"/>
      <c r="B44" s="843"/>
      <c r="C44" s="68" t="s">
        <v>143</v>
      </c>
      <c r="D44" s="69"/>
      <c r="E44" s="605" t="s">
        <v>61</v>
      </c>
      <c r="F44" s="606"/>
      <c r="G44" s="607"/>
      <c r="H44" s="608"/>
      <c r="I44" s="307">
        <v>110</v>
      </c>
      <c r="J44" s="368">
        <f>I44*K63*I65*1.732/1000</f>
        <v>0.9602208</v>
      </c>
      <c r="K44" s="309"/>
      <c r="L44" s="366">
        <v>120</v>
      </c>
      <c r="M44" s="368">
        <f>L44*N63*L65*1.732/1000</f>
        <v>1.04377248</v>
      </c>
      <c r="N44" s="211"/>
      <c r="O44" s="307">
        <v>103</v>
      </c>
      <c r="P44" s="368">
        <f>O44*Q63*O65*1.732/1000</f>
        <v>0.9032189479999998</v>
      </c>
      <c r="Q44" s="309"/>
      <c r="R44" s="307">
        <v>114</v>
      </c>
      <c r="S44" s="368">
        <f>R44*T63*R65*1.732/1000</f>
        <v>0.9635462400000001</v>
      </c>
      <c r="T44" s="609"/>
    </row>
    <row r="45" spans="1:20" ht="12" customHeight="1">
      <c r="A45" s="842"/>
      <c r="B45" s="843"/>
      <c r="C45" s="68" t="s">
        <v>144</v>
      </c>
      <c r="D45" s="69"/>
      <c r="E45" s="74" t="s">
        <v>59</v>
      </c>
      <c r="F45" s="308"/>
      <c r="G45" s="308"/>
      <c r="H45" s="211"/>
      <c r="I45" s="307">
        <v>124</v>
      </c>
      <c r="J45" s="368">
        <f>I45*K63*I65*1.732/1000</f>
        <v>1.08243072</v>
      </c>
      <c r="K45" s="309"/>
      <c r="L45" s="366">
        <v>115</v>
      </c>
      <c r="M45" s="368">
        <f>L45*N63*L65*1.732/1000</f>
        <v>1.0002819600000001</v>
      </c>
      <c r="N45" s="211"/>
      <c r="O45" s="307">
        <v>110</v>
      </c>
      <c r="P45" s="368">
        <f>O45*Q63*O65*1.732/1000</f>
        <v>0.9646027599999999</v>
      </c>
      <c r="Q45" s="309"/>
      <c r="R45" s="307">
        <v>140</v>
      </c>
      <c r="S45" s="368">
        <f>R45*T63*R65*1.732/1000</f>
        <v>1.1833024</v>
      </c>
      <c r="T45" s="309"/>
    </row>
    <row r="46" spans="1:20" ht="12" customHeight="1">
      <c r="A46" s="842"/>
      <c r="B46" s="843"/>
      <c r="C46" s="68" t="s">
        <v>145</v>
      </c>
      <c r="D46" s="69"/>
      <c r="E46" s="74" t="s">
        <v>146</v>
      </c>
      <c r="F46" s="308"/>
      <c r="G46" s="308"/>
      <c r="H46" s="211"/>
      <c r="I46" s="307">
        <v>10</v>
      </c>
      <c r="J46" s="368">
        <f>I46*K63*I65*1.732/1000</f>
        <v>0.08729280000000002</v>
      </c>
      <c r="K46" s="309"/>
      <c r="L46" s="366">
        <v>40</v>
      </c>
      <c r="M46" s="368">
        <f>L46*N63*L65*1.732/1000</f>
        <v>0.34792416000000004</v>
      </c>
      <c r="N46" s="211"/>
      <c r="O46" s="307">
        <v>40</v>
      </c>
      <c r="P46" s="368">
        <f>O46*Q63*O65*1.732/1000</f>
        <v>0.35076463999999996</v>
      </c>
      <c r="Q46" s="309"/>
      <c r="R46" s="307">
        <v>20</v>
      </c>
      <c r="S46" s="368">
        <f>R46*T63*R65*1.732/1000</f>
        <v>0.1690432</v>
      </c>
      <c r="T46" s="309"/>
    </row>
    <row r="47" spans="1:20" ht="12" customHeight="1">
      <c r="A47" s="842"/>
      <c r="B47" s="843"/>
      <c r="C47" s="68" t="s">
        <v>147</v>
      </c>
      <c r="D47" s="69"/>
      <c r="E47" s="74" t="s">
        <v>53</v>
      </c>
      <c r="F47" s="308"/>
      <c r="G47" s="308"/>
      <c r="H47" s="211"/>
      <c r="I47" s="307">
        <v>10</v>
      </c>
      <c r="J47" s="368">
        <f>I47*K63*I65*1.732/1000</f>
        <v>0.08729280000000002</v>
      </c>
      <c r="K47" s="309"/>
      <c r="L47" s="366">
        <v>10</v>
      </c>
      <c r="M47" s="368">
        <f>L47*N63*L65*1.732/1000</f>
        <v>0.08698104000000001</v>
      </c>
      <c r="N47" s="211"/>
      <c r="O47" s="307">
        <v>10</v>
      </c>
      <c r="P47" s="368">
        <f>O47*Q63*O65*1.732/1000</f>
        <v>0.08769115999999999</v>
      </c>
      <c r="Q47" s="309"/>
      <c r="R47" s="307">
        <v>20</v>
      </c>
      <c r="S47" s="368">
        <f>R47*T63*R65*1.732/1000</f>
        <v>0.1690432</v>
      </c>
      <c r="T47" s="309"/>
    </row>
    <row r="48" spans="1:20" ht="12" customHeight="1">
      <c r="A48" s="842"/>
      <c r="B48" s="843"/>
      <c r="C48" s="68" t="s">
        <v>148</v>
      </c>
      <c r="D48" s="69"/>
      <c r="E48" s="74" t="s">
        <v>149</v>
      </c>
      <c r="F48" s="308"/>
      <c r="G48" s="308"/>
      <c r="H48" s="211"/>
      <c r="I48" s="307"/>
      <c r="J48" s="368">
        <f>I48*K63*I65*1.732/1000</f>
        <v>0</v>
      </c>
      <c r="K48" s="309"/>
      <c r="L48" s="366"/>
      <c r="M48" s="368">
        <f>L48*N63*L65*1.732/1000</f>
        <v>0</v>
      </c>
      <c r="N48" s="211"/>
      <c r="O48" s="307"/>
      <c r="P48" s="368">
        <f>O48*Q63*O65*1.732/1000</f>
        <v>0</v>
      </c>
      <c r="Q48" s="309"/>
      <c r="R48" s="307"/>
      <c r="S48" s="368">
        <f>R48*T63*R65*1.732/1000</f>
        <v>0</v>
      </c>
      <c r="T48" s="309"/>
    </row>
    <row r="49" spans="1:20" ht="12" customHeight="1">
      <c r="A49" s="842"/>
      <c r="B49" s="843"/>
      <c r="C49" s="68" t="s">
        <v>150</v>
      </c>
      <c r="D49" s="69"/>
      <c r="E49" s="74" t="s">
        <v>151</v>
      </c>
      <c r="F49" s="308"/>
      <c r="G49" s="308"/>
      <c r="H49" s="211"/>
      <c r="I49" s="307">
        <v>5</v>
      </c>
      <c r="J49" s="368">
        <f>I49*K63*I65*1.732/1000</f>
        <v>0.04364640000000001</v>
      </c>
      <c r="K49" s="309"/>
      <c r="L49" s="366">
        <v>5</v>
      </c>
      <c r="M49" s="368">
        <f>L49*N63*L65*1.732/1000</f>
        <v>0.043490520000000005</v>
      </c>
      <c r="N49" s="211"/>
      <c r="O49" s="307">
        <v>5</v>
      </c>
      <c r="P49" s="368">
        <f>O49*Q63*O65*1.732/1000</f>
        <v>0.043845579999999995</v>
      </c>
      <c r="Q49" s="309"/>
      <c r="R49" s="307">
        <v>5</v>
      </c>
      <c r="S49" s="368">
        <f>R49*T63*R65*1.732/1000</f>
        <v>0.0422608</v>
      </c>
      <c r="T49" s="309"/>
    </row>
    <row r="50" spans="1:20" ht="12" customHeight="1">
      <c r="A50" s="842"/>
      <c r="B50" s="843"/>
      <c r="C50" s="68" t="s">
        <v>152</v>
      </c>
      <c r="D50" s="69"/>
      <c r="E50" s="74" t="s">
        <v>153</v>
      </c>
      <c r="F50" s="308"/>
      <c r="G50" s="308"/>
      <c r="H50" s="211"/>
      <c r="I50" s="307">
        <v>7</v>
      </c>
      <c r="J50" s="368">
        <f>I50*K63*I65*1.732/1000</f>
        <v>0.06110496</v>
      </c>
      <c r="K50" s="309"/>
      <c r="L50" s="366">
        <v>5</v>
      </c>
      <c r="M50" s="368">
        <f>L50*N63*L65*1.732/1000</f>
        <v>0.043490520000000005</v>
      </c>
      <c r="N50" s="211"/>
      <c r="O50" s="307">
        <v>5</v>
      </c>
      <c r="P50" s="368">
        <f>O50*Q63*O65*1.732/1000</f>
        <v>0.043845579999999995</v>
      </c>
      <c r="Q50" s="309"/>
      <c r="R50" s="307">
        <v>5</v>
      </c>
      <c r="S50" s="368">
        <f>R50*T63*R65*1.732/1000</f>
        <v>0.0422608</v>
      </c>
      <c r="T50" s="309"/>
    </row>
    <row r="51" spans="1:20" ht="12" customHeight="1">
      <c r="A51" s="842"/>
      <c r="B51" s="843"/>
      <c r="C51" s="68" t="s">
        <v>154</v>
      </c>
      <c r="D51" s="69"/>
      <c r="E51" s="74" t="s">
        <v>155</v>
      </c>
      <c r="F51" s="308"/>
      <c r="G51" s="308"/>
      <c r="H51" s="211"/>
      <c r="I51" s="307">
        <v>63</v>
      </c>
      <c r="J51" s="368">
        <f>I51*K63*I65*1.732/1000</f>
        <v>0.54994464</v>
      </c>
      <c r="K51" s="309"/>
      <c r="L51" s="366">
        <v>120</v>
      </c>
      <c r="M51" s="368">
        <f>L51*N63*L65*1.732/1000</f>
        <v>1.04377248</v>
      </c>
      <c r="N51" s="211"/>
      <c r="O51" s="307">
        <v>170</v>
      </c>
      <c r="P51" s="368">
        <f>O51*Q63*O65*1.732/1000</f>
        <v>1.4907497199999997</v>
      </c>
      <c r="Q51" s="309"/>
      <c r="R51" s="307">
        <v>200</v>
      </c>
      <c r="S51" s="368">
        <f>R51*T63*R65*1.732/1000</f>
        <v>1.690432</v>
      </c>
      <c r="T51" s="309"/>
    </row>
    <row r="52" spans="1:20" ht="12" customHeight="1">
      <c r="A52" s="842"/>
      <c r="B52" s="843"/>
      <c r="C52" s="68" t="s">
        <v>156</v>
      </c>
      <c r="D52" s="69"/>
      <c r="E52" s="74" t="s">
        <v>157</v>
      </c>
      <c r="F52" s="308"/>
      <c r="G52" s="308"/>
      <c r="H52" s="211"/>
      <c r="I52" s="307">
        <v>35</v>
      </c>
      <c r="J52" s="368">
        <f>I52*K63*I65*1.732/1000</f>
        <v>0.30552480000000004</v>
      </c>
      <c r="K52" s="309"/>
      <c r="L52" s="366">
        <v>40</v>
      </c>
      <c r="M52" s="368">
        <f>L52*N63*L65*1.732/1000</f>
        <v>0.34792416000000004</v>
      </c>
      <c r="N52" s="211"/>
      <c r="O52" s="335">
        <v>35</v>
      </c>
      <c r="P52" s="368">
        <f>O52*Q63*O65*1.732/1000</f>
        <v>0.30691905999999997</v>
      </c>
      <c r="Q52" s="309"/>
      <c r="R52" s="307">
        <v>40</v>
      </c>
      <c r="S52" s="368">
        <f>R52*T63*R65*1.732/1000</f>
        <v>0.3380864</v>
      </c>
      <c r="T52" s="309"/>
    </row>
    <row r="53" spans="1:20" ht="12" customHeight="1">
      <c r="A53" s="842"/>
      <c r="B53" s="843"/>
      <c r="C53" s="68" t="s">
        <v>428</v>
      </c>
      <c r="D53" s="69"/>
      <c r="E53" s="74" t="s">
        <v>158</v>
      </c>
      <c r="F53" s="308"/>
      <c r="G53" s="308"/>
      <c r="H53" s="211"/>
      <c r="I53" s="307">
        <v>105</v>
      </c>
      <c r="J53" s="368">
        <f>I53*K63*I65*1.732/1000</f>
        <v>0.9165744000000001</v>
      </c>
      <c r="K53" s="309"/>
      <c r="L53" s="366">
        <v>100</v>
      </c>
      <c r="M53" s="368">
        <f>L53*N63*L65*1.732/1000</f>
        <v>0.8698104000000001</v>
      </c>
      <c r="N53" s="211"/>
      <c r="O53" s="307">
        <v>100</v>
      </c>
      <c r="P53" s="368">
        <f>O53*Q63*O65*1.732/1000</f>
        <v>0.8769115999999999</v>
      </c>
      <c r="Q53" s="309"/>
      <c r="R53" s="307">
        <v>110</v>
      </c>
      <c r="S53" s="368">
        <f>R53*T63*R65*1.732/1000</f>
        <v>0.9297376000000002</v>
      </c>
      <c r="T53" s="309"/>
    </row>
    <row r="54" spans="1:20" ht="12" customHeight="1">
      <c r="A54" s="842"/>
      <c r="B54" s="843"/>
      <c r="C54" s="68" t="s">
        <v>159</v>
      </c>
      <c r="D54" s="69"/>
      <c r="E54" s="74" t="s">
        <v>160</v>
      </c>
      <c r="F54" s="308"/>
      <c r="G54" s="308"/>
      <c r="H54" s="211"/>
      <c r="I54" s="307">
        <v>60</v>
      </c>
      <c r="J54" s="368">
        <f>I54*K63*I65*1.732/1000</f>
        <v>0.5237568</v>
      </c>
      <c r="K54" s="309"/>
      <c r="L54" s="366">
        <v>60</v>
      </c>
      <c r="M54" s="368">
        <f>L54*N63*L65*1.732/1000</f>
        <v>0.52188624</v>
      </c>
      <c r="N54" s="211"/>
      <c r="O54" s="307">
        <v>57</v>
      </c>
      <c r="P54" s="368">
        <f>O54*Q63*O65*1.732/1000</f>
        <v>0.49983961199999993</v>
      </c>
      <c r="Q54" s="309"/>
      <c r="R54" s="307">
        <v>66</v>
      </c>
      <c r="S54" s="368">
        <f>R54*T63*R65*1.732/1000</f>
        <v>0.55784256</v>
      </c>
      <c r="T54" s="309"/>
    </row>
    <row r="55" spans="1:20" ht="12" customHeight="1">
      <c r="A55" s="842"/>
      <c r="B55" s="843"/>
      <c r="C55" s="68" t="s">
        <v>60</v>
      </c>
      <c r="D55" s="69"/>
      <c r="E55" s="74" t="s">
        <v>161</v>
      </c>
      <c r="F55" s="308"/>
      <c r="G55" s="308"/>
      <c r="H55" s="211"/>
      <c r="I55" s="307">
        <v>10</v>
      </c>
      <c r="J55" s="368">
        <f>I55*K63*I65*1.732/1000</f>
        <v>0.08729280000000002</v>
      </c>
      <c r="K55" s="309"/>
      <c r="L55" s="366">
        <v>20</v>
      </c>
      <c r="M55" s="368">
        <f>L55*N63*L65*1.732/1000</f>
        <v>0.17396208000000002</v>
      </c>
      <c r="N55" s="211"/>
      <c r="O55" s="307">
        <v>20</v>
      </c>
      <c r="P55" s="368">
        <f>O55*Q63*O65*1.732/1000</f>
        <v>0.17538231999999998</v>
      </c>
      <c r="Q55" s="309"/>
      <c r="R55" s="307">
        <v>20</v>
      </c>
      <c r="S55" s="368">
        <f>R55*T63*R65*1.732/1000</f>
        <v>0.1690432</v>
      </c>
      <c r="T55" s="309"/>
    </row>
    <row r="56" spans="1:20" ht="12" customHeight="1">
      <c r="A56" s="842"/>
      <c r="B56" s="843"/>
      <c r="C56" s="405" t="s">
        <v>221</v>
      </c>
      <c r="D56" s="193"/>
      <c r="E56" s="206" t="s">
        <v>162</v>
      </c>
      <c r="F56" s="308"/>
      <c r="G56" s="308"/>
      <c r="H56" s="211"/>
      <c r="I56" s="307">
        <v>1</v>
      </c>
      <c r="J56" s="368">
        <f>I56*K63*I65*1.732/1000</f>
        <v>0.008729279999999999</v>
      </c>
      <c r="K56" s="309"/>
      <c r="L56" s="366">
        <v>11</v>
      </c>
      <c r="M56" s="368">
        <f>L56*N63*L65*1.732/1000</f>
        <v>0.09567914400000001</v>
      </c>
      <c r="N56" s="211"/>
      <c r="O56" s="307">
        <v>5</v>
      </c>
      <c r="P56" s="368">
        <f>O56*Q63*O65*1.732/1000</f>
        <v>0.043845579999999995</v>
      </c>
      <c r="Q56" s="309"/>
      <c r="R56" s="307">
        <v>2</v>
      </c>
      <c r="S56" s="368">
        <f>R56*T63*R65*1.732/1000</f>
        <v>0.016904319999999997</v>
      </c>
      <c r="T56" s="309"/>
    </row>
    <row r="57" spans="1:20" ht="12" customHeight="1">
      <c r="A57" s="842"/>
      <c r="B57" s="843"/>
      <c r="C57" s="68" t="s">
        <v>219</v>
      </c>
      <c r="D57" s="69"/>
      <c r="E57" s="74" t="s">
        <v>222</v>
      </c>
      <c r="F57" s="369"/>
      <c r="G57" s="308"/>
      <c r="H57" s="211"/>
      <c r="I57" s="370">
        <v>110</v>
      </c>
      <c r="J57" s="368">
        <f>I57*K63*I65*1.732/1000</f>
        <v>0.9602208</v>
      </c>
      <c r="K57" s="371"/>
      <c r="L57" s="372">
        <v>110</v>
      </c>
      <c r="M57" s="368">
        <f>L57*N63*L65*1.732/1000</f>
        <v>0.95679144</v>
      </c>
      <c r="N57" s="373"/>
      <c r="O57" s="370">
        <v>110</v>
      </c>
      <c r="P57" s="368">
        <f>O57*Q63*O65*1.732/1000</f>
        <v>0.9646027599999999</v>
      </c>
      <c r="Q57" s="371"/>
      <c r="R57" s="370">
        <v>112</v>
      </c>
      <c r="S57" s="368">
        <f>R57*T63*R65*1.732/1000</f>
        <v>0.9466419199999999</v>
      </c>
      <c r="T57" s="371"/>
    </row>
    <row r="58" spans="1:22" ht="12" customHeight="1" thickBot="1">
      <c r="A58" s="842"/>
      <c r="B58" s="844"/>
      <c r="C58" s="847" t="s">
        <v>192</v>
      </c>
      <c r="D58" s="848"/>
      <c r="E58" s="406"/>
      <c r="F58" s="340"/>
      <c r="G58" s="340"/>
      <c r="H58" s="360"/>
      <c r="I58" s="259">
        <f>I41+I42+I43+I44+I45+I46+I47+I48+I49+I50+I51+I52+I53+I54+I55+I56+I57</f>
        <v>1372</v>
      </c>
      <c r="J58" s="260">
        <f>J41+J42+J43+J44+J45+J46+J47+J48+J49+J50+J51+J52+J53+J54+J55+J56+J57</f>
        <v>11.97657216</v>
      </c>
      <c r="K58" s="261"/>
      <c r="L58" s="259">
        <f>L41+L42+L43+L44+L45+L46+L47+L48+L49+L50+L51+L52+L53+L54+L55+L56+L57</f>
        <v>974</v>
      </c>
      <c r="M58" s="260">
        <f>M41+M42+M43+M44+M45+M46+M47+M48+M49+M50+M51+M52+M53+M54+M55+M56+M57</f>
        <v>8.471953296</v>
      </c>
      <c r="N58" s="262"/>
      <c r="O58" s="259">
        <f>O41+O42+O43+O44+O45+O46+O47+O48+O49+O50+O51+O52+O53+O54+O55+O56+O57</f>
        <v>983</v>
      </c>
      <c r="P58" s="260">
        <f>P41+P42+P43+P44+P45+P46+P47+P48+P49+P50+P51+P52+P53+P54+P55+P56+P57</f>
        <v>8.620041028</v>
      </c>
      <c r="Q58" s="261"/>
      <c r="R58" s="259">
        <f>R41+R42+R43+R44+R45+R46+R47+R48+R49+R50+R51+R52+R53+R54+R55+R56+R57</f>
        <v>1615</v>
      </c>
      <c r="S58" s="260">
        <f>S41+S42+S43+S44+S45+S46+S47+S48+S49+S50+S51+S52+S53+S54+S55+S56+S57</f>
        <v>13.650238400000001</v>
      </c>
      <c r="T58" s="341"/>
      <c r="V58" s="78"/>
    </row>
    <row r="59" spans="1:20" ht="12" customHeight="1">
      <c r="A59" s="842"/>
      <c r="B59" s="820" t="s">
        <v>95</v>
      </c>
      <c r="C59" s="849"/>
      <c r="D59" s="850"/>
      <c r="E59" s="874" t="s">
        <v>100</v>
      </c>
      <c r="F59" s="875"/>
      <c r="G59" s="875"/>
      <c r="H59" s="876"/>
      <c r="I59" s="319"/>
      <c r="J59" s="320"/>
      <c r="K59" s="321"/>
      <c r="L59" s="346"/>
      <c r="M59" s="320"/>
      <c r="N59" s="322"/>
      <c r="O59" s="319"/>
      <c r="P59" s="365"/>
      <c r="Q59" s="321"/>
      <c r="R59" s="319"/>
      <c r="S59" s="322"/>
      <c r="T59" s="321"/>
    </row>
    <row r="60" spans="1:20" ht="12" customHeight="1" thickBot="1">
      <c r="A60" s="842"/>
      <c r="B60" s="817" t="s">
        <v>96</v>
      </c>
      <c r="C60" s="818"/>
      <c r="D60" s="819"/>
      <c r="E60" s="889" t="s">
        <v>100</v>
      </c>
      <c r="F60" s="890"/>
      <c r="G60" s="890"/>
      <c r="H60" s="891"/>
      <c r="I60" s="370"/>
      <c r="J60" s="369"/>
      <c r="K60" s="371"/>
      <c r="L60" s="372"/>
      <c r="M60" s="369"/>
      <c r="N60" s="373"/>
      <c r="O60" s="370"/>
      <c r="P60" s="369"/>
      <c r="Q60" s="371"/>
      <c r="R60" s="370"/>
      <c r="S60" s="373"/>
      <c r="T60" s="371"/>
    </row>
    <row r="61" spans="1:20" ht="12" customHeight="1">
      <c r="A61" s="842"/>
      <c r="B61" s="820" t="s">
        <v>98</v>
      </c>
      <c r="C61" s="821"/>
      <c r="D61" s="321" t="s">
        <v>10</v>
      </c>
      <c r="E61" s="838"/>
      <c r="F61" s="839"/>
      <c r="G61" s="839"/>
      <c r="H61" s="840"/>
      <c r="I61" s="317"/>
      <c r="J61" s="320"/>
      <c r="K61" s="318"/>
      <c r="L61" s="317"/>
      <c r="M61" s="320"/>
      <c r="N61" s="318"/>
      <c r="O61" s="317"/>
      <c r="P61" s="320"/>
      <c r="Q61" s="318"/>
      <c r="R61" s="317"/>
      <c r="S61" s="320"/>
      <c r="T61" s="318"/>
    </row>
    <row r="62" spans="1:20" ht="12" customHeight="1">
      <c r="A62" s="842"/>
      <c r="B62" s="822"/>
      <c r="C62" s="823"/>
      <c r="D62" s="309"/>
      <c r="E62" s="814"/>
      <c r="F62" s="815"/>
      <c r="G62" s="815"/>
      <c r="H62" s="816"/>
      <c r="I62" s="304" t="s">
        <v>193</v>
      </c>
      <c r="J62" s="308"/>
      <c r="K62" s="305" t="s">
        <v>194</v>
      </c>
      <c r="L62" s="304" t="s">
        <v>193</v>
      </c>
      <c r="M62" s="308"/>
      <c r="N62" s="305" t="s">
        <v>194</v>
      </c>
      <c r="O62" s="304" t="s">
        <v>193</v>
      </c>
      <c r="P62" s="308"/>
      <c r="Q62" s="305" t="s">
        <v>194</v>
      </c>
      <c r="R62" s="304" t="s">
        <v>193</v>
      </c>
      <c r="S62" s="308"/>
      <c r="T62" s="305" t="s">
        <v>194</v>
      </c>
    </row>
    <row r="63" spans="1:20" ht="12" customHeight="1" thickBot="1">
      <c r="A63" s="842"/>
      <c r="B63" s="824"/>
      <c r="C63" s="825"/>
      <c r="D63" s="341" t="s">
        <v>23</v>
      </c>
      <c r="E63" s="817"/>
      <c r="F63" s="818"/>
      <c r="G63" s="818"/>
      <c r="H63" s="819"/>
      <c r="I63" s="374" t="s">
        <v>572</v>
      </c>
      <c r="J63" s="375"/>
      <c r="K63" s="376" t="s">
        <v>572</v>
      </c>
      <c r="L63" s="374" t="s">
        <v>573</v>
      </c>
      <c r="M63" s="375"/>
      <c r="N63" s="376" t="s">
        <v>574</v>
      </c>
      <c r="O63" s="374" t="s">
        <v>573</v>
      </c>
      <c r="P63" s="375"/>
      <c r="Q63" s="376" t="s">
        <v>573</v>
      </c>
      <c r="R63" s="374" t="s">
        <v>575</v>
      </c>
      <c r="S63" s="375"/>
      <c r="T63" s="376" t="s">
        <v>573</v>
      </c>
    </row>
    <row r="64" spans="1:20" ht="12" customHeight="1">
      <c r="A64" s="842"/>
      <c r="B64" s="826" t="s">
        <v>234</v>
      </c>
      <c r="C64" s="827"/>
      <c r="D64" s="828"/>
      <c r="E64" s="874" t="s">
        <v>163</v>
      </c>
      <c r="F64" s="875"/>
      <c r="G64" s="875"/>
      <c r="H64" s="876"/>
      <c r="I64" s="895">
        <v>0.88</v>
      </c>
      <c r="J64" s="896"/>
      <c r="K64" s="897"/>
      <c r="L64" s="895">
        <v>0.89</v>
      </c>
      <c r="M64" s="896"/>
      <c r="N64" s="897"/>
      <c r="O64" s="895">
        <v>0.91</v>
      </c>
      <c r="P64" s="896"/>
      <c r="Q64" s="897"/>
      <c r="R64" s="898">
        <v>0.9</v>
      </c>
      <c r="S64" s="899"/>
      <c r="T64" s="900"/>
    </row>
    <row r="65" spans="1:23" ht="12" customHeight="1">
      <c r="A65" s="842"/>
      <c r="B65" s="829"/>
      <c r="C65" s="830"/>
      <c r="D65" s="831"/>
      <c r="E65" s="835" t="s">
        <v>164</v>
      </c>
      <c r="F65" s="836"/>
      <c r="G65" s="836"/>
      <c r="H65" s="837"/>
      <c r="I65" s="886">
        <v>0.8</v>
      </c>
      <c r="J65" s="887"/>
      <c r="K65" s="888"/>
      <c r="L65" s="886">
        <v>0.81</v>
      </c>
      <c r="M65" s="887"/>
      <c r="N65" s="888"/>
      <c r="O65" s="886">
        <v>0.83</v>
      </c>
      <c r="P65" s="887"/>
      <c r="Q65" s="888"/>
      <c r="R65" s="886">
        <v>0.8</v>
      </c>
      <c r="S65" s="887"/>
      <c r="T65" s="888"/>
      <c r="W65" s="80"/>
    </row>
    <row r="66" spans="1:20" ht="13.5" customHeight="1">
      <c r="A66" s="842"/>
      <c r="B66" s="829"/>
      <c r="C66" s="830"/>
      <c r="D66" s="831"/>
      <c r="E66" s="835" t="s">
        <v>100</v>
      </c>
      <c r="F66" s="836"/>
      <c r="G66" s="836"/>
      <c r="H66" s="837"/>
      <c r="I66" s="814"/>
      <c r="J66" s="815"/>
      <c r="K66" s="816"/>
      <c r="L66" s="814"/>
      <c r="M66" s="815"/>
      <c r="N66" s="816"/>
      <c r="O66" s="814"/>
      <c r="P66" s="815"/>
      <c r="Q66" s="816"/>
      <c r="R66" s="814"/>
      <c r="S66" s="815"/>
      <c r="T66" s="816"/>
    </row>
    <row r="67" spans="1:20" ht="13.5" customHeight="1" thickBot="1">
      <c r="A67" s="842"/>
      <c r="B67" s="832"/>
      <c r="C67" s="833"/>
      <c r="D67" s="834"/>
      <c r="E67" s="889" t="s">
        <v>100</v>
      </c>
      <c r="F67" s="890"/>
      <c r="G67" s="890"/>
      <c r="H67" s="891"/>
      <c r="I67" s="817"/>
      <c r="J67" s="818"/>
      <c r="K67" s="819"/>
      <c r="L67" s="817"/>
      <c r="M67" s="818"/>
      <c r="N67" s="819"/>
      <c r="O67" s="817"/>
      <c r="P67" s="818"/>
      <c r="Q67" s="819"/>
      <c r="R67" s="817"/>
      <c r="S67" s="818"/>
      <c r="T67" s="819"/>
    </row>
    <row r="68" spans="1:20" ht="13.5" customHeight="1">
      <c r="A68" s="842"/>
      <c r="B68" s="820" t="s">
        <v>101</v>
      </c>
      <c r="C68" s="849"/>
      <c r="D68" s="849"/>
      <c r="E68" s="892" t="s">
        <v>235</v>
      </c>
      <c r="F68" s="893"/>
      <c r="G68" s="893"/>
      <c r="H68" s="894"/>
      <c r="I68" s="380">
        <f>((J8*J8+K8*K8)/($C$8*$C$8))*$D$73</f>
        <v>0.02396625404866391</v>
      </c>
      <c r="J68" s="381" t="s">
        <v>103</v>
      </c>
      <c r="K68" s="382">
        <f>($C$73/100)*((J8*J8+K8*K8)/$C$8)</f>
        <v>0.6184839754493912</v>
      </c>
      <c r="L68" s="380">
        <f>((M8*M8+N8*N8)/($C$8*$C$8))*$D$73</f>
        <v>0.026704305529122587</v>
      </c>
      <c r="M68" s="381" t="s">
        <v>103</v>
      </c>
      <c r="N68" s="382">
        <f>($C$73/100)*((M8*M8+N8*N8)/$C$8)</f>
        <v>0.6891433684934861</v>
      </c>
      <c r="O68" s="380">
        <f>((P8*P8+Q8*Q8)/($C$8*$C$8))*$D$73</f>
        <v>0.024573549884302267</v>
      </c>
      <c r="P68" s="381" t="s">
        <v>103</v>
      </c>
      <c r="Q68" s="382">
        <f>($C$73/100)*((P8*P8+Q8*Q8)/$C$8)</f>
        <v>0.6341561260465101</v>
      </c>
      <c r="R68" s="380">
        <f>((S8*S8+T8*T8)/($C$8*$C$8))*$D$73</f>
        <v>0.03126017338723168</v>
      </c>
      <c r="S68" s="381" t="s">
        <v>103</v>
      </c>
      <c r="T68" s="382">
        <f>($C$73/100)*((S8*S8+T8*T8)/$C$8)</f>
        <v>0.8067141519285597</v>
      </c>
    </row>
    <row r="69" spans="1:20" ht="13.5" customHeight="1">
      <c r="A69" s="842"/>
      <c r="B69" s="822"/>
      <c r="C69" s="858"/>
      <c r="D69" s="858"/>
      <c r="E69" s="877" t="s">
        <v>235</v>
      </c>
      <c r="F69" s="878"/>
      <c r="G69" s="878"/>
      <c r="H69" s="879"/>
      <c r="I69" s="383">
        <f>((J12*J12+K12*K12)/($C$12*$C$12))*$D$74</f>
        <v>0.01464504845984645</v>
      </c>
      <c r="J69" s="384" t="s">
        <v>103</v>
      </c>
      <c r="K69" s="385">
        <f>($C$74/100)*((J12*J12+K12*K12)/$C$12)</f>
        <v>0.37258093412782717</v>
      </c>
      <c r="L69" s="383">
        <f>((M12*M12+N12*N12)/($C$12*$C$12))*$D$74</f>
        <v>0.007328124649524699</v>
      </c>
      <c r="M69" s="384" t="s">
        <v>103</v>
      </c>
      <c r="N69" s="385">
        <f>($C$74/100)*((M12*M12+N12*N12)/$C$12)</f>
        <v>0.1864329459073497</v>
      </c>
      <c r="O69" s="383">
        <f>((P12*P12+Q12*Q12)/($C$12*$C$12))*$D$74</f>
        <v>0.007586551457821575</v>
      </c>
      <c r="P69" s="384" t="s">
        <v>103</v>
      </c>
      <c r="Q69" s="385">
        <f>($C$74/100)*((P12*P12+Q12*Q12)/$C$12)</f>
        <v>0.19300751627513754</v>
      </c>
      <c r="R69" s="383">
        <f>((S12*S12+T12*T12)/($C$12*$C$12))*$D$74</f>
        <v>0.019024191755274814</v>
      </c>
      <c r="S69" s="384" t="s">
        <v>103</v>
      </c>
      <c r="T69" s="385">
        <f>($C$74/100)*((S12*S12+T12*T12)/$C$12)</f>
        <v>0.48398959925882784</v>
      </c>
    </row>
    <row r="70" spans="1:20" ht="12.75" customHeight="1">
      <c r="A70" s="842"/>
      <c r="B70" s="822"/>
      <c r="C70" s="858"/>
      <c r="D70" s="858"/>
      <c r="E70" s="877" t="s">
        <v>235</v>
      </c>
      <c r="F70" s="878"/>
      <c r="G70" s="878"/>
      <c r="H70" s="879"/>
      <c r="I70" s="306"/>
      <c r="J70" s="386" t="s">
        <v>103</v>
      </c>
      <c r="K70" s="305"/>
      <c r="L70" s="304"/>
      <c r="M70" s="386" t="s">
        <v>103</v>
      </c>
      <c r="N70" s="305"/>
      <c r="O70" s="304"/>
      <c r="P70" s="386" t="s">
        <v>103</v>
      </c>
      <c r="Q70" s="305"/>
      <c r="R70" s="304"/>
      <c r="S70" s="386" t="s">
        <v>103</v>
      </c>
      <c r="T70" s="305"/>
    </row>
    <row r="71" spans="1:20" ht="14.25" customHeight="1" thickBot="1">
      <c r="A71" s="842"/>
      <c r="B71" s="822"/>
      <c r="C71" s="858"/>
      <c r="D71" s="858"/>
      <c r="E71" s="880" t="s">
        <v>235</v>
      </c>
      <c r="F71" s="881"/>
      <c r="G71" s="881"/>
      <c r="H71" s="882"/>
      <c r="I71" s="311"/>
      <c r="J71" s="387" t="s">
        <v>103</v>
      </c>
      <c r="K71" s="326"/>
      <c r="L71" s="325"/>
      <c r="M71" s="387" t="s">
        <v>103</v>
      </c>
      <c r="N71" s="326"/>
      <c r="O71" s="325"/>
      <c r="P71" s="387" t="s">
        <v>103</v>
      </c>
      <c r="Q71" s="326"/>
      <c r="R71" s="325"/>
      <c r="S71" s="387" t="s">
        <v>103</v>
      </c>
      <c r="T71" s="326"/>
    </row>
    <row r="72" spans="1:20" ht="14.25" customHeight="1">
      <c r="A72" s="842"/>
      <c r="B72" s="388"/>
      <c r="C72" s="389" t="s">
        <v>175</v>
      </c>
      <c r="D72" s="390" t="s">
        <v>176</v>
      </c>
      <c r="E72" s="407"/>
      <c r="F72" s="849" t="s">
        <v>236</v>
      </c>
      <c r="G72" s="849"/>
      <c r="H72" s="408"/>
      <c r="I72" s="391">
        <f>J8+$H$6+I68</f>
        <v>15.34587918204866</v>
      </c>
      <c r="J72" s="392" t="s">
        <v>103</v>
      </c>
      <c r="K72" s="391">
        <f>K8+$H$7+K68</f>
        <v>0.7664839754493912</v>
      </c>
      <c r="L72" s="393">
        <f>M8+$H$6+L68</f>
        <v>16.19769732552912</v>
      </c>
      <c r="M72" s="392" t="s">
        <v>103</v>
      </c>
      <c r="N72" s="394">
        <f>N8+$H$7+N68</f>
        <v>0.8371433684934861</v>
      </c>
      <c r="O72" s="391">
        <f>P8+$H$6+O68</f>
        <v>15.538833737884303</v>
      </c>
      <c r="P72" s="392" t="s">
        <v>103</v>
      </c>
      <c r="Q72" s="391">
        <f>Q8+$H$7+Q68</f>
        <v>0.7821561260465101</v>
      </c>
      <c r="R72" s="393">
        <f>S8+$H$6+R68</f>
        <v>17.52370857338723</v>
      </c>
      <c r="S72" s="392" t="s">
        <v>103</v>
      </c>
      <c r="T72" s="394">
        <f>T8+$H$7+T68</f>
        <v>0.9547141519285597</v>
      </c>
    </row>
    <row r="73" spans="1:20" ht="12.75" customHeight="1">
      <c r="A73" s="842"/>
      <c r="B73" s="395" t="s">
        <v>177</v>
      </c>
      <c r="C73" s="167">
        <v>10.6</v>
      </c>
      <c r="D73" s="168">
        <v>0.1643</v>
      </c>
      <c r="E73" s="409"/>
      <c r="F73" s="815" t="s">
        <v>237</v>
      </c>
      <c r="G73" s="815"/>
      <c r="H73" s="410"/>
      <c r="I73" s="378">
        <f>J12+$H$10+I69</f>
        <v>12.039097208459845</v>
      </c>
      <c r="J73" s="386" t="s">
        <v>103</v>
      </c>
      <c r="K73" s="378">
        <f>K12+$H$11+K69</f>
        <v>0.5645809341278272</v>
      </c>
      <c r="L73" s="377">
        <f>M12+$H$10+L69</f>
        <v>8.527161420649524</v>
      </c>
      <c r="M73" s="386" t="s">
        <v>103</v>
      </c>
      <c r="N73" s="379">
        <f>N12+$H$11+N69</f>
        <v>0.3784329459073497</v>
      </c>
      <c r="O73" s="378">
        <f>P12+$H$10+O69</f>
        <v>8.67550757945782</v>
      </c>
      <c r="P73" s="386" t="s">
        <v>103</v>
      </c>
      <c r="Q73" s="378">
        <f>Q12+$H$11+Q69</f>
        <v>0.3850075162751375</v>
      </c>
      <c r="R73" s="377">
        <f>S12+$H$10+R69</f>
        <v>13.717142591755275</v>
      </c>
      <c r="S73" s="386" t="s">
        <v>103</v>
      </c>
      <c r="T73" s="379">
        <f>T12+$H$11+T69</f>
        <v>0.6759895992588278</v>
      </c>
    </row>
    <row r="74" spans="1:20" ht="12.75" customHeight="1" thickBot="1">
      <c r="A74" s="842"/>
      <c r="B74" s="396" t="s">
        <v>178</v>
      </c>
      <c r="C74" s="169">
        <v>10.39</v>
      </c>
      <c r="D74" s="170">
        <v>0.16336</v>
      </c>
      <c r="E74" s="409"/>
      <c r="F74" s="883" t="s">
        <v>238</v>
      </c>
      <c r="G74" s="883"/>
      <c r="H74" s="410"/>
      <c r="I74" s="306"/>
      <c r="J74" s="386" t="s">
        <v>103</v>
      </c>
      <c r="K74" s="306"/>
      <c r="L74" s="304"/>
      <c r="M74" s="386" t="s">
        <v>103</v>
      </c>
      <c r="N74" s="305"/>
      <c r="O74" s="306"/>
      <c r="P74" s="386" t="s">
        <v>103</v>
      </c>
      <c r="Q74" s="306"/>
      <c r="R74" s="304"/>
      <c r="S74" s="386" t="s">
        <v>103</v>
      </c>
      <c r="T74" s="305"/>
    </row>
    <row r="75" spans="1:20" ht="13.5" customHeight="1" thickBot="1">
      <c r="A75" s="842"/>
      <c r="B75" s="285"/>
      <c r="C75" s="286"/>
      <c r="D75" s="287"/>
      <c r="E75" s="411"/>
      <c r="F75" s="853" t="s">
        <v>239</v>
      </c>
      <c r="G75" s="853"/>
      <c r="H75" s="412"/>
      <c r="I75" s="293"/>
      <c r="J75" s="397" t="s">
        <v>103</v>
      </c>
      <c r="K75" s="293"/>
      <c r="L75" s="292"/>
      <c r="M75" s="397" t="s">
        <v>103</v>
      </c>
      <c r="N75" s="294"/>
      <c r="O75" s="293"/>
      <c r="P75" s="397" t="s">
        <v>103</v>
      </c>
      <c r="Q75" s="293"/>
      <c r="R75" s="292"/>
      <c r="S75" s="397" t="s">
        <v>103</v>
      </c>
      <c r="T75" s="294"/>
    </row>
    <row r="76" spans="1:20" ht="14.25" customHeight="1" thickBot="1">
      <c r="A76" s="842"/>
      <c r="B76" s="822"/>
      <c r="C76" s="858"/>
      <c r="D76" s="859"/>
      <c r="E76" s="872" t="s">
        <v>240</v>
      </c>
      <c r="F76" s="872"/>
      <c r="G76" s="872"/>
      <c r="H76" s="873"/>
      <c r="I76" s="137">
        <f>I72+I73</f>
        <v>27.384976390508506</v>
      </c>
      <c r="J76" s="97" t="s">
        <v>103</v>
      </c>
      <c r="K76" s="1">
        <f>K72+K73</f>
        <v>1.3310649095772185</v>
      </c>
      <c r="L76" s="137">
        <f>L72+L73</f>
        <v>24.724858746178644</v>
      </c>
      <c r="M76" s="97" t="s">
        <v>103</v>
      </c>
      <c r="N76" s="1">
        <f>N72+N73</f>
        <v>1.2155763144008358</v>
      </c>
      <c r="O76" s="137">
        <f>O72+O73</f>
        <v>24.214341317342125</v>
      </c>
      <c r="P76" s="97" t="s">
        <v>103</v>
      </c>
      <c r="Q76" s="1">
        <f>Q72+Q73</f>
        <v>1.1671636423216476</v>
      </c>
      <c r="R76" s="137">
        <f>R72+R73</f>
        <v>31.2408511651425</v>
      </c>
      <c r="S76" s="97" t="s">
        <v>103</v>
      </c>
      <c r="T76" s="1">
        <f>T72+T73</f>
        <v>1.6307037511873874</v>
      </c>
    </row>
    <row r="77" spans="1:20" ht="14.25" customHeight="1" thickBot="1">
      <c r="A77" s="842"/>
      <c r="B77" s="398"/>
      <c r="C77" s="399"/>
      <c r="D77" s="400"/>
      <c r="E77" s="811" t="s">
        <v>110</v>
      </c>
      <c r="F77" s="811"/>
      <c r="G77" s="811"/>
      <c r="H77" s="812"/>
      <c r="I77" s="813" t="s">
        <v>224</v>
      </c>
      <c r="J77" s="813"/>
      <c r="K77" s="813"/>
      <c r="L77" s="813" t="s">
        <v>223</v>
      </c>
      <c r="M77" s="813"/>
      <c r="N77" s="813"/>
      <c r="O77" s="813" t="s">
        <v>223</v>
      </c>
      <c r="P77" s="813"/>
      <c r="Q77" s="813"/>
      <c r="R77" s="813" t="s">
        <v>229</v>
      </c>
      <c r="S77" s="813"/>
      <c r="T77" s="813"/>
    </row>
    <row r="78" spans="1:20" ht="13.5" thickBot="1">
      <c r="A78" s="856"/>
      <c r="B78" s="860" t="s">
        <v>111</v>
      </c>
      <c r="C78" s="861"/>
      <c r="D78" s="861"/>
      <c r="E78" s="862"/>
      <c r="F78" s="862"/>
      <c r="G78" s="862"/>
      <c r="H78" s="862"/>
      <c r="I78" s="862"/>
      <c r="J78" s="862"/>
      <c r="K78" s="862"/>
      <c r="L78" s="862"/>
      <c r="M78" s="862"/>
      <c r="N78" s="862"/>
      <c r="O78" s="862"/>
      <c r="P78" s="862"/>
      <c r="Q78" s="862"/>
      <c r="R78" s="862"/>
      <c r="S78" s="862"/>
      <c r="T78" s="863"/>
    </row>
    <row r="79" spans="1:20" ht="12.75">
      <c r="A79" s="401"/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</row>
    <row r="80" spans="1:20" ht="12.75">
      <c r="A80" s="401"/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</row>
    <row r="81" spans="1:20" ht="12.75">
      <c r="A81" s="401"/>
      <c r="B81" s="855"/>
      <c r="C81" s="855"/>
      <c r="D81" s="855"/>
      <c r="E81" s="855"/>
      <c r="F81" s="855"/>
      <c r="G81" s="855"/>
      <c r="H81" s="855"/>
      <c r="I81" s="855"/>
      <c r="J81" s="855"/>
      <c r="K81" s="855"/>
      <c r="L81" s="855"/>
      <c r="M81" s="855"/>
      <c r="N81" s="855"/>
      <c r="O81" s="855"/>
      <c r="P81" s="855"/>
      <c r="Q81" s="855"/>
      <c r="R81" s="855"/>
      <c r="S81" s="401"/>
      <c r="T81" s="401"/>
    </row>
    <row r="82" spans="1:20" ht="12.75">
      <c r="A82" s="401" t="s">
        <v>231</v>
      </c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</row>
  </sheetData>
  <sheetProtection/>
  <mergeCells count="90">
    <mergeCell ref="R65:T65"/>
    <mergeCell ref="E62:H62"/>
    <mergeCell ref="O65:Q65"/>
    <mergeCell ref="L64:N64"/>
    <mergeCell ref="O64:Q64"/>
    <mergeCell ref="R64:T64"/>
    <mergeCell ref="I65:K65"/>
    <mergeCell ref="I64:K64"/>
    <mergeCell ref="E6:F6"/>
    <mergeCell ref="L65:N65"/>
    <mergeCell ref="E69:H69"/>
    <mergeCell ref="E66:H66"/>
    <mergeCell ref="E67:H67"/>
    <mergeCell ref="E68:H68"/>
    <mergeCell ref="L66:N66"/>
    <mergeCell ref="E59:H59"/>
    <mergeCell ref="E60:H60"/>
    <mergeCell ref="L9:N9"/>
    <mergeCell ref="F75:G75"/>
    <mergeCell ref="B76:D76"/>
    <mergeCell ref="E76:H76"/>
    <mergeCell ref="E64:H64"/>
    <mergeCell ref="B68:D71"/>
    <mergeCell ref="E70:H70"/>
    <mergeCell ref="E71:H71"/>
    <mergeCell ref="F74:G74"/>
    <mergeCell ref="F72:G72"/>
    <mergeCell ref="F73:G73"/>
    <mergeCell ref="R13:T13"/>
    <mergeCell ref="E14:F14"/>
    <mergeCell ref="E15:F15"/>
    <mergeCell ref="I13:K13"/>
    <mergeCell ref="L13:N13"/>
    <mergeCell ref="R17:T17"/>
    <mergeCell ref="I17:K17"/>
    <mergeCell ref="L17:N17"/>
    <mergeCell ref="O17:Q17"/>
    <mergeCell ref="C18:C20"/>
    <mergeCell ref="G21:H21"/>
    <mergeCell ref="O9:Q9"/>
    <mergeCell ref="O13:Q13"/>
    <mergeCell ref="E16:F16"/>
    <mergeCell ref="E12:F12"/>
    <mergeCell ref="E9:F9"/>
    <mergeCell ref="G9:H9"/>
    <mergeCell ref="E13:F13"/>
    <mergeCell ref="G13:H13"/>
    <mergeCell ref="A1:T2"/>
    <mergeCell ref="B3:D5"/>
    <mergeCell ref="E3:F5"/>
    <mergeCell ref="G3:H5"/>
    <mergeCell ref="I3:K3"/>
    <mergeCell ref="L3:N3"/>
    <mergeCell ref="O3:Q3"/>
    <mergeCell ref="A3:A78"/>
    <mergeCell ref="R77:T77"/>
    <mergeCell ref="B78:T78"/>
    <mergeCell ref="B81:R81"/>
    <mergeCell ref="R3:T3"/>
    <mergeCell ref="B6:B20"/>
    <mergeCell ref="E7:F7"/>
    <mergeCell ref="E8:F8"/>
    <mergeCell ref="R9:T9"/>
    <mergeCell ref="E10:F10"/>
    <mergeCell ref="E11:F11"/>
    <mergeCell ref="I9:K9"/>
    <mergeCell ref="E17:H17"/>
    <mergeCell ref="B21:B58"/>
    <mergeCell ref="C40:D40"/>
    <mergeCell ref="C58:D58"/>
    <mergeCell ref="B59:D59"/>
    <mergeCell ref="C39:D39"/>
    <mergeCell ref="C21:F22"/>
    <mergeCell ref="B60:D60"/>
    <mergeCell ref="B61:C63"/>
    <mergeCell ref="B64:D67"/>
    <mergeCell ref="I66:K66"/>
    <mergeCell ref="E65:H65"/>
    <mergeCell ref="E61:H61"/>
    <mergeCell ref="E63:H63"/>
    <mergeCell ref="O66:Q66"/>
    <mergeCell ref="R66:T66"/>
    <mergeCell ref="I67:K67"/>
    <mergeCell ref="L67:N67"/>
    <mergeCell ref="O67:Q67"/>
    <mergeCell ref="R67:T67"/>
    <mergeCell ref="E77:H77"/>
    <mergeCell ref="I77:K77"/>
    <mergeCell ref="L77:N77"/>
    <mergeCell ref="O77:Q77"/>
  </mergeCells>
  <printOptions/>
  <pageMargins left="0.75" right="0.17" top="0.19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7.8515625" style="443" customWidth="1"/>
    <col min="2" max="2" width="15.28125" style="414" customWidth="1"/>
    <col min="3" max="3" width="7.7109375" style="414" customWidth="1"/>
    <col min="4" max="5" width="6.8515625" style="414" customWidth="1"/>
    <col min="6" max="6" width="8.28125" style="414" customWidth="1"/>
    <col min="7" max="7" width="8.421875" style="414" customWidth="1"/>
    <col min="8" max="16384" width="9.140625" style="414" customWidth="1"/>
  </cols>
  <sheetData>
    <row r="1" spans="1:11" ht="15">
      <c r="A1" s="774" t="s">
        <v>245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</row>
    <row r="2" spans="1:11" ht="18.75" thickBot="1">
      <c r="A2" s="415"/>
      <c r="B2" s="416"/>
      <c r="C2" s="417"/>
      <c r="D2" s="417"/>
      <c r="E2" s="417"/>
      <c r="F2" s="417"/>
      <c r="G2" s="417"/>
      <c r="H2" s="418"/>
      <c r="K2" s="419" t="s">
        <v>246</v>
      </c>
    </row>
    <row r="3" spans="1:13" ht="12.75">
      <c r="A3" s="420" t="s">
        <v>247</v>
      </c>
      <c r="B3" s="776" t="s">
        <v>247</v>
      </c>
      <c r="C3" s="777"/>
      <c r="D3" s="778" t="s">
        <v>248</v>
      </c>
      <c r="E3" s="779"/>
      <c r="F3" s="780" t="s">
        <v>249</v>
      </c>
      <c r="G3" s="779"/>
      <c r="H3" s="780" t="s">
        <v>250</v>
      </c>
      <c r="I3" s="779"/>
      <c r="J3" s="781" t="s">
        <v>251</v>
      </c>
      <c r="K3" s="782"/>
      <c r="L3" s="782"/>
      <c r="M3" s="783"/>
    </row>
    <row r="4" spans="1:13" ht="13.5" thickBot="1">
      <c r="A4" s="421" t="s">
        <v>252</v>
      </c>
      <c r="B4" s="771" t="s">
        <v>253</v>
      </c>
      <c r="C4" s="772"/>
      <c r="D4" s="422" t="s">
        <v>254</v>
      </c>
      <c r="E4" s="423" t="s">
        <v>255</v>
      </c>
      <c r="F4" s="423" t="s">
        <v>254</v>
      </c>
      <c r="G4" s="423" t="s">
        <v>255</v>
      </c>
      <c r="H4" s="423" t="s">
        <v>254</v>
      </c>
      <c r="I4" s="423" t="s">
        <v>255</v>
      </c>
      <c r="J4" s="424" t="s">
        <v>256</v>
      </c>
      <c r="K4" s="424" t="s">
        <v>257</v>
      </c>
      <c r="L4" s="424" t="s">
        <v>258</v>
      </c>
      <c r="M4" s="425" t="s">
        <v>259</v>
      </c>
    </row>
    <row r="5" spans="1:13" ht="12.75">
      <c r="A5" s="426" t="s">
        <v>260</v>
      </c>
      <c r="B5" s="427" t="s">
        <v>261</v>
      </c>
      <c r="C5" s="427"/>
      <c r="D5" s="428"/>
      <c r="E5" s="428"/>
      <c r="F5" s="428"/>
      <c r="G5" s="428"/>
      <c r="H5" s="428"/>
      <c r="I5" s="429"/>
      <c r="J5" s="430"/>
      <c r="K5" s="430"/>
      <c r="L5" s="430"/>
      <c r="M5" s="431"/>
    </row>
    <row r="6" spans="1:13" ht="12.75">
      <c r="A6" s="432" t="s">
        <v>262</v>
      </c>
      <c r="B6" s="433" t="s">
        <v>263</v>
      </c>
      <c r="C6" s="434" t="s">
        <v>29</v>
      </c>
      <c r="D6" s="435"/>
      <c r="E6" s="435"/>
      <c r="F6" s="436">
        <v>49.1</v>
      </c>
      <c r="G6" s="436">
        <v>30</v>
      </c>
      <c r="H6" s="435"/>
      <c r="I6" s="437"/>
      <c r="J6" s="611">
        <v>0.738</v>
      </c>
      <c r="K6" s="436">
        <v>0.26</v>
      </c>
      <c r="L6" s="436">
        <v>0.27</v>
      </c>
      <c r="M6" s="438">
        <v>0.64</v>
      </c>
    </row>
    <row r="7" spans="1:13" ht="12.75">
      <c r="A7" s="432" t="s">
        <v>264</v>
      </c>
      <c r="B7" s="433" t="s">
        <v>265</v>
      </c>
      <c r="C7" s="434" t="s">
        <v>115</v>
      </c>
      <c r="D7" s="435"/>
      <c r="E7" s="435"/>
      <c r="F7" s="436">
        <v>49.1</v>
      </c>
      <c r="G7" s="436">
        <v>30</v>
      </c>
      <c r="H7" s="435"/>
      <c r="I7" s="437"/>
      <c r="J7" s="611">
        <v>0.747</v>
      </c>
      <c r="K7" s="436">
        <v>0.75</v>
      </c>
      <c r="L7" s="436">
        <v>0.73</v>
      </c>
      <c r="M7" s="438">
        <v>0.79</v>
      </c>
    </row>
    <row r="8" spans="1:13" ht="12.75">
      <c r="A8" s="432"/>
      <c r="B8" s="433" t="s">
        <v>266</v>
      </c>
      <c r="C8" s="434" t="s">
        <v>34</v>
      </c>
      <c r="D8" s="435"/>
      <c r="E8" s="435"/>
      <c r="F8" s="436">
        <v>49.1</v>
      </c>
      <c r="G8" s="436">
        <v>30</v>
      </c>
      <c r="H8" s="435"/>
      <c r="I8" s="437"/>
      <c r="J8" s="611">
        <v>3.06</v>
      </c>
      <c r="K8" s="436">
        <v>0.73</v>
      </c>
      <c r="L8" s="436">
        <v>0.99</v>
      </c>
      <c r="M8" s="438">
        <v>3.06</v>
      </c>
    </row>
    <row r="9" spans="1:13" ht="12.75">
      <c r="A9" s="432"/>
      <c r="B9" s="433" t="s">
        <v>267</v>
      </c>
      <c r="C9" s="434" t="s">
        <v>118</v>
      </c>
      <c r="D9" s="435"/>
      <c r="E9" s="435"/>
      <c r="F9" s="436">
        <v>49.1</v>
      </c>
      <c r="G9" s="436">
        <v>30</v>
      </c>
      <c r="H9" s="435"/>
      <c r="I9" s="437"/>
      <c r="J9" s="611">
        <v>1.675</v>
      </c>
      <c r="K9" s="436">
        <v>1.62</v>
      </c>
      <c r="L9" s="436">
        <v>1.47</v>
      </c>
      <c r="M9" s="438">
        <v>1.66</v>
      </c>
    </row>
    <row r="10" spans="1:13" ht="12.75">
      <c r="A10" s="432"/>
      <c r="B10" s="433" t="s">
        <v>268</v>
      </c>
      <c r="C10" s="434" t="s">
        <v>139</v>
      </c>
      <c r="D10" s="435"/>
      <c r="E10" s="435"/>
      <c r="F10" s="436">
        <v>49.1</v>
      </c>
      <c r="G10" s="436">
        <v>30</v>
      </c>
      <c r="H10" s="435"/>
      <c r="I10" s="437"/>
      <c r="J10" s="611">
        <v>3.191</v>
      </c>
      <c r="K10" s="436">
        <v>0.18</v>
      </c>
      <c r="L10" s="436">
        <v>0.36</v>
      </c>
      <c r="M10" s="438">
        <v>3.22</v>
      </c>
    </row>
    <row r="11" spans="1:13" ht="12.75">
      <c r="A11" s="432"/>
      <c r="B11" s="433" t="s">
        <v>269</v>
      </c>
      <c r="C11" s="434" t="s">
        <v>63</v>
      </c>
      <c r="D11" s="435"/>
      <c r="E11" s="435"/>
      <c r="F11" s="436">
        <v>49.1</v>
      </c>
      <c r="G11" s="436">
        <v>30</v>
      </c>
      <c r="H11" s="435"/>
      <c r="I11" s="437"/>
      <c r="J11" s="611">
        <v>0.972</v>
      </c>
      <c r="K11" s="436">
        <v>0.89</v>
      </c>
      <c r="L11" s="436">
        <v>0.81</v>
      </c>
      <c r="M11" s="438">
        <v>0.93</v>
      </c>
    </row>
    <row r="12" spans="1:13" ht="12.75">
      <c r="A12" s="432"/>
      <c r="B12" s="433" t="s">
        <v>270</v>
      </c>
      <c r="C12" s="434" t="s">
        <v>142</v>
      </c>
      <c r="D12" s="435"/>
      <c r="E12" s="435"/>
      <c r="F12" s="436">
        <v>49.1</v>
      </c>
      <c r="G12" s="436">
        <v>30</v>
      </c>
      <c r="H12" s="435"/>
      <c r="I12" s="437"/>
      <c r="J12" s="611">
        <v>2.151</v>
      </c>
      <c r="K12" s="436">
        <v>0.83</v>
      </c>
      <c r="L12" s="436">
        <v>0.7</v>
      </c>
      <c r="M12" s="438">
        <v>2.28</v>
      </c>
    </row>
    <row r="13" spans="1:13" ht="12.75">
      <c r="A13" s="432"/>
      <c r="B13" s="433" t="s">
        <v>271</v>
      </c>
      <c r="C13" s="434" t="s">
        <v>61</v>
      </c>
      <c r="D13" s="435"/>
      <c r="E13" s="435"/>
      <c r="F13" s="436">
        <v>49.1</v>
      </c>
      <c r="G13" s="436">
        <v>30</v>
      </c>
      <c r="H13" s="435"/>
      <c r="I13" s="437"/>
      <c r="J13" s="611">
        <v>0.96</v>
      </c>
      <c r="K13" s="436">
        <v>1.04</v>
      </c>
      <c r="L13" s="611">
        <v>0.9</v>
      </c>
      <c r="M13" s="438">
        <v>0.96</v>
      </c>
    </row>
    <row r="14" spans="1:13" ht="12.75">
      <c r="A14" s="432"/>
      <c r="B14" s="433" t="s">
        <v>272</v>
      </c>
      <c r="C14" s="434" t="s">
        <v>125</v>
      </c>
      <c r="D14" s="435"/>
      <c r="E14" s="435"/>
      <c r="F14" s="436">
        <v>49.1</v>
      </c>
      <c r="G14" s="436">
        <v>30</v>
      </c>
      <c r="H14" s="435"/>
      <c r="I14" s="435"/>
      <c r="J14" s="611">
        <v>0.9</v>
      </c>
      <c r="K14" s="436">
        <v>4.09</v>
      </c>
      <c r="L14" s="436">
        <v>2.56</v>
      </c>
      <c r="M14" s="438">
        <v>3.36</v>
      </c>
    </row>
    <row r="15" spans="1:13" ht="13.5" customHeight="1">
      <c r="A15" s="432"/>
      <c r="B15" s="433" t="s">
        <v>273</v>
      </c>
      <c r="C15" s="434" t="s">
        <v>131</v>
      </c>
      <c r="D15" s="435"/>
      <c r="E15" s="435"/>
      <c r="F15" s="436">
        <v>49.1</v>
      </c>
      <c r="G15" s="436">
        <v>30</v>
      </c>
      <c r="H15" s="435"/>
      <c r="I15" s="435"/>
      <c r="J15" s="611">
        <v>0.41</v>
      </c>
      <c r="K15" s="436">
        <v>0.42</v>
      </c>
      <c r="L15" s="436">
        <v>0.41</v>
      </c>
      <c r="M15" s="438">
        <v>0.33</v>
      </c>
    </row>
    <row r="16" spans="1:13" ht="12.75">
      <c r="A16" s="432"/>
      <c r="B16" s="433" t="s">
        <v>274</v>
      </c>
      <c r="C16" s="434" t="s">
        <v>157</v>
      </c>
      <c r="D16" s="435"/>
      <c r="E16" s="435"/>
      <c r="F16" s="436">
        <v>49.1</v>
      </c>
      <c r="G16" s="436">
        <v>30</v>
      </c>
      <c r="H16" s="435"/>
      <c r="I16" s="435"/>
      <c r="J16" s="611">
        <v>0.31</v>
      </c>
      <c r="K16" s="436">
        <v>0.35</v>
      </c>
      <c r="L16" s="436">
        <v>0.31</v>
      </c>
      <c r="M16" s="438">
        <v>0.32</v>
      </c>
    </row>
    <row r="17" spans="1:13" ht="13.5" thickBot="1">
      <c r="A17" s="432"/>
      <c r="B17" s="439" t="s">
        <v>275</v>
      </c>
      <c r="C17" s="440" t="s">
        <v>134</v>
      </c>
      <c r="D17" s="441"/>
      <c r="E17" s="441"/>
      <c r="F17" s="442">
        <v>49.1</v>
      </c>
      <c r="G17" s="442">
        <v>30</v>
      </c>
      <c r="H17" s="441"/>
      <c r="I17" s="443"/>
      <c r="J17" s="612">
        <v>0.082</v>
      </c>
      <c r="K17" s="612">
        <v>0.082</v>
      </c>
      <c r="L17" s="612">
        <v>0.082</v>
      </c>
      <c r="M17" s="652">
        <v>0.082</v>
      </c>
    </row>
    <row r="18" spans="1:13" ht="13.5" thickBot="1">
      <c r="A18" s="444"/>
      <c r="B18" s="445" t="s">
        <v>192</v>
      </c>
      <c r="C18" s="446"/>
      <c r="D18" s="447"/>
      <c r="E18" s="447"/>
      <c r="F18" s="448">
        <v>49.1</v>
      </c>
      <c r="G18" s="448">
        <v>30</v>
      </c>
      <c r="H18" s="447"/>
      <c r="I18" s="449"/>
      <c r="J18" s="448">
        <f>SUM(J6:J17)</f>
        <v>15.196000000000002</v>
      </c>
      <c r="K18" s="448">
        <f>SUM(K6:K17)</f>
        <v>11.242</v>
      </c>
      <c r="L18" s="448">
        <f>SUM(L6:L17)</f>
        <v>9.592000000000002</v>
      </c>
      <c r="M18" s="491">
        <f>SUM(M6:M17)</f>
        <v>17.631999999999998</v>
      </c>
    </row>
    <row r="19" spans="1:12" ht="12.75">
      <c r="A19" s="450"/>
      <c r="B19" s="450"/>
      <c r="C19" s="451"/>
      <c r="D19" s="451"/>
      <c r="E19" s="451"/>
      <c r="F19" s="451"/>
      <c r="G19" s="451"/>
      <c r="H19" s="413"/>
      <c r="I19" s="413"/>
      <c r="J19" s="413"/>
      <c r="K19" s="413"/>
      <c r="L19" s="452"/>
    </row>
    <row r="20" spans="1:11" s="452" customFormat="1" ht="12.75">
      <c r="A20" s="451"/>
      <c r="B20" s="451"/>
      <c r="C20" s="453"/>
      <c r="D20" s="453"/>
      <c r="E20" s="453"/>
      <c r="F20" s="451"/>
      <c r="G20" s="451"/>
      <c r="H20" s="413"/>
      <c r="I20" s="413"/>
      <c r="J20" s="413"/>
      <c r="K20" s="413"/>
    </row>
    <row r="21" spans="2:13" s="452" customFormat="1" ht="12.75">
      <c r="B21" s="451"/>
      <c r="C21" s="413"/>
      <c r="D21" s="451"/>
      <c r="E21" s="451"/>
      <c r="F21" s="453"/>
      <c r="G21" s="453"/>
      <c r="H21" s="451"/>
      <c r="I21" s="451"/>
      <c r="J21" s="413"/>
      <c r="K21" s="413"/>
      <c r="L21" s="413"/>
      <c r="M21" s="413"/>
    </row>
    <row r="22" spans="1:13" s="452" customFormat="1" ht="12.75">
      <c r="A22" s="451"/>
      <c r="B22" s="450"/>
      <c r="C22" s="413"/>
      <c r="D22" s="451"/>
      <c r="E22" s="451"/>
      <c r="F22" s="464"/>
      <c r="G22" s="464"/>
      <c r="H22" s="451"/>
      <c r="I22" s="451"/>
      <c r="J22" s="457"/>
      <c r="K22" s="457"/>
      <c r="L22" s="457"/>
      <c r="M22" s="457"/>
    </row>
    <row r="23" spans="1:13" s="452" customFormat="1" ht="12.75">
      <c r="A23" s="492"/>
      <c r="B23" s="492"/>
      <c r="C23" s="493"/>
      <c r="D23" s="494"/>
      <c r="E23" s="494"/>
      <c r="F23" s="494"/>
      <c r="G23" s="495"/>
      <c r="H23" s="494"/>
      <c r="I23" s="494"/>
      <c r="J23" s="496"/>
      <c r="K23" s="496"/>
      <c r="L23" s="496"/>
      <c r="M23" s="496"/>
    </row>
    <row r="24" spans="1:11" s="452" customFormat="1" ht="12.75">
      <c r="A24" s="460"/>
      <c r="B24" s="455"/>
      <c r="C24" s="456"/>
      <c r="D24" s="456"/>
      <c r="E24" s="456"/>
      <c r="F24" s="454"/>
      <c r="G24" s="459"/>
      <c r="H24" s="457"/>
      <c r="I24" s="457"/>
      <c r="J24" s="457"/>
      <c r="K24" s="457"/>
    </row>
    <row r="25" spans="1:11" ht="12.75">
      <c r="A25" s="458"/>
      <c r="B25" s="450"/>
      <c r="C25" s="454"/>
      <c r="D25" s="454"/>
      <c r="E25" s="454"/>
      <c r="F25" s="454"/>
      <c r="G25" s="459"/>
      <c r="H25" s="452"/>
      <c r="I25" s="452"/>
      <c r="J25" s="452"/>
      <c r="K25" s="452"/>
    </row>
    <row r="26" spans="1:11" ht="15" customHeight="1">
      <c r="A26" s="401" t="s">
        <v>231</v>
      </c>
      <c r="B26" s="461"/>
      <c r="C26" s="459"/>
      <c r="D26" s="459"/>
      <c r="E26" s="459"/>
      <c r="F26" s="454"/>
      <c r="G26" s="459"/>
      <c r="H26" s="413"/>
      <c r="I26" s="413"/>
      <c r="J26" s="413"/>
      <c r="K26" s="413"/>
    </row>
    <row r="27" spans="1:11" ht="12.75">
      <c r="A27" s="454"/>
      <c r="B27" s="461"/>
      <c r="C27" s="459"/>
      <c r="D27" s="459"/>
      <c r="E27" s="459"/>
      <c r="F27" s="454"/>
      <c r="G27" s="459"/>
      <c r="H27" s="413"/>
      <c r="I27" s="413"/>
      <c r="J27" s="413"/>
      <c r="K27" s="413"/>
    </row>
    <row r="28" spans="1:11" ht="12.75">
      <c r="A28" s="454"/>
      <c r="B28" s="455"/>
      <c r="C28" s="459"/>
      <c r="D28" s="456"/>
      <c r="E28" s="456"/>
      <c r="F28" s="454"/>
      <c r="G28" s="459"/>
      <c r="H28" s="457"/>
      <c r="I28" s="457"/>
      <c r="J28" s="457"/>
      <c r="K28" s="457"/>
    </row>
    <row r="29" spans="1:11" ht="12.75">
      <c r="A29" s="462"/>
      <c r="B29" s="450"/>
      <c r="C29" s="454"/>
      <c r="D29" s="454"/>
      <c r="E29" s="454"/>
      <c r="F29" s="454"/>
      <c r="G29" s="459"/>
      <c r="H29" s="452"/>
      <c r="I29" s="452"/>
      <c r="J29" s="452"/>
      <c r="K29" s="452"/>
    </row>
    <row r="30" spans="1:11" ht="12.75">
      <c r="A30" s="452"/>
      <c r="B30" s="461"/>
      <c r="C30" s="459"/>
      <c r="D30" s="459"/>
      <c r="E30" s="459"/>
      <c r="F30" s="454"/>
      <c r="G30" s="459"/>
      <c r="H30" s="413"/>
      <c r="I30" s="413"/>
      <c r="J30" s="413"/>
      <c r="K30" s="413"/>
    </row>
    <row r="31" spans="1:11" ht="12.75">
      <c r="A31" s="452"/>
      <c r="B31" s="461"/>
      <c r="C31" s="459"/>
      <c r="D31" s="459"/>
      <c r="E31" s="459"/>
      <c r="F31" s="454"/>
      <c r="G31" s="459"/>
      <c r="H31" s="413"/>
      <c r="I31" s="413"/>
      <c r="J31" s="413"/>
      <c r="K31" s="413"/>
    </row>
    <row r="32" spans="1:11" ht="12.75">
      <c r="A32" s="460"/>
      <c r="B32" s="461"/>
      <c r="C32" s="459"/>
      <c r="D32" s="459"/>
      <c r="E32" s="459"/>
      <c r="F32" s="454"/>
      <c r="G32" s="459"/>
      <c r="H32" s="413"/>
      <c r="I32" s="413"/>
      <c r="J32" s="413"/>
      <c r="K32" s="413"/>
    </row>
    <row r="33" spans="1:11" ht="12.75">
      <c r="A33" s="451"/>
      <c r="B33" s="461"/>
      <c r="C33" s="459"/>
      <c r="D33" s="459"/>
      <c r="E33" s="459"/>
      <c r="F33" s="454"/>
      <c r="G33" s="459"/>
      <c r="H33" s="413"/>
      <c r="I33" s="413"/>
      <c r="J33" s="413"/>
      <c r="K33" s="413"/>
    </row>
    <row r="34" spans="1:11" ht="12.75">
      <c r="A34" s="451"/>
      <c r="B34" s="461"/>
      <c r="C34" s="459"/>
      <c r="D34" s="459"/>
      <c r="E34" s="459"/>
      <c r="F34" s="454"/>
      <c r="G34" s="459"/>
      <c r="H34" s="413"/>
      <c r="I34" s="413"/>
      <c r="J34" s="413"/>
      <c r="K34" s="413"/>
    </row>
    <row r="35" spans="1:11" ht="12.75">
      <c r="A35" s="460"/>
      <c r="B35" s="461"/>
      <c r="C35" s="459"/>
      <c r="D35" s="459"/>
      <c r="E35" s="459"/>
      <c r="F35" s="454"/>
      <c r="G35" s="459"/>
      <c r="H35" s="413"/>
      <c r="I35" s="413"/>
      <c r="J35" s="413"/>
      <c r="K35" s="413"/>
    </row>
    <row r="36" spans="1:11" ht="12.75">
      <c r="A36" s="460"/>
      <c r="B36" s="455"/>
      <c r="C36" s="459"/>
      <c r="D36" s="456"/>
      <c r="E36" s="456"/>
      <c r="F36" s="454"/>
      <c r="G36" s="459"/>
      <c r="H36" s="457"/>
      <c r="I36" s="457"/>
      <c r="J36" s="457"/>
      <c r="K36" s="457"/>
    </row>
    <row r="37" spans="1:11" ht="12.75">
      <c r="A37" s="462"/>
      <c r="B37" s="450"/>
      <c r="C37" s="454"/>
      <c r="D37" s="454"/>
      <c r="E37" s="454"/>
      <c r="F37" s="454"/>
      <c r="G37" s="459"/>
      <c r="H37" s="452"/>
      <c r="I37" s="452"/>
      <c r="J37" s="452"/>
      <c r="K37" s="452"/>
    </row>
    <row r="38" spans="1:11" ht="12.75">
      <c r="A38" s="452"/>
      <c r="B38" s="461"/>
      <c r="C38" s="459"/>
      <c r="D38" s="459"/>
      <c r="E38" s="459"/>
      <c r="F38" s="454"/>
      <c r="G38" s="459"/>
      <c r="H38" s="413"/>
      <c r="I38" s="413"/>
      <c r="J38" s="413"/>
      <c r="K38" s="413"/>
    </row>
    <row r="39" spans="1:11" ht="12.75">
      <c r="A39" s="452"/>
      <c r="B39" s="461"/>
      <c r="C39" s="459"/>
      <c r="D39" s="459"/>
      <c r="E39" s="459"/>
      <c r="F39" s="454"/>
      <c r="G39" s="459"/>
      <c r="H39" s="413"/>
      <c r="I39" s="413"/>
      <c r="J39" s="413"/>
      <c r="K39" s="413"/>
    </row>
    <row r="40" spans="1:11" ht="12.75">
      <c r="A40" s="451"/>
      <c r="B40" s="461"/>
      <c r="C40" s="459"/>
      <c r="D40" s="459"/>
      <c r="E40" s="459"/>
      <c r="F40" s="454"/>
      <c r="G40" s="459"/>
      <c r="H40" s="413"/>
      <c r="I40" s="413"/>
      <c r="J40" s="413"/>
      <c r="K40" s="413"/>
    </row>
    <row r="41" spans="1:11" ht="12.75">
      <c r="A41" s="463"/>
      <c r="B41" s="455"/>
      <c r="C41" s="459"/>
      <c r="D41" s="456"/>
      <c r="E41" s="456"/>
      <c r="F41" s="454"/>
      <c r="G41" s="459"/>
      <c r="H41" s="457"/>
      <c r="I41" s="457"/>
      <c r="J41" s="457"/>
      <c r="K41" s="457"/>
    </row>
    <row r="42" spans="1:11" ht="12.75">
      <c r="A42" s="458"/>
      <c r="B42" s="450"/>
      <c r="C42" s="454"/>
      <c r="D42" s="454"/>
      <c r="E42" s="454"/>
      <c r="F42" s="454"/>
      <c r="G42" s="454"/>
      <c r="H42" s="452"/>
      <c r="I42" s="452"/>
      <c r="J42" s="452"/>
      <c r="K42" s="452"/>
    </row>
    <row r="43" spans="1:11" ht="12.75">
      <c r="A43" s="460"/>
      <c r="B43" s="454"/>
      <c r="C43" s="459"/>
      <c r="D43" s="459"/>
      <c r="E43" s="459"/>
      <c r="F43" s="459"/>
      <c r="G43" s="459"/>
      <c r="H43" s="413"/>
      <c r="I43" s="413"/>
      <c r="J43" s="413"/>
      <c r="K43" s="413"/>
    </row>
    <row r="44" spans="1:11" ht="12.75">
      <c r="A44" s="451"/>
      <c r="B44" s="461"/>
      <c r="C44" s="459"/>
      <c r="D44" s="459"/>
      <c r="E44" s="459"/>
      <c r="F44" s="459"/>
      <c r="G44" s="459"/>
      <c r="H44" s="413"/>
      <c r="I44" s="413"/>
      <c r="J44" s="413"/>
      <c r="K44" s="413"/>
    </row>
    <row r="45" spans="1:11" ht="12.75">
      <c r="A45" s="451"/>
      <c r="B45" s="455"/>
      <c r="C45" s="456"/>
      <c r="D45" s="456"/>
      <c r="E45" s="456"/>
      <c r="F45" s="456"/>
      <c r="G45" s="456"/>
      <c r="H45" s="457"/>
      <c r="I45" s="457"/>
      <c r="J45" s="457"/>
      <c r="K45" s="457"/>
    </row>
    <row r="46" spans="1:11" ht="12.75">
      <c r="A46" s="451"/>
      <c r="B46" s="455"/>
      <c r="C46" s="456"/>
      <c r="D46" s="456"/>
      <c r="E46" s="456"/>
      <c r="F46" s="456"/>
      <c r="G46" s="456"/>
      <c r="H46" s="457"/>
      <c r="I46" s="457"/>
      <c r="J46" s="457"/>
      <c r="K46" s="457"/>
    </row>
    <row r="47" spans="1:11" ht="12.75">
      <c r="A47" s="451"/>
      <c r="B47" s="455"/>
      <c r="C47" s="456"/>
      <c r="D47" s="456"/>
      <c r="E47" s="456"/>
      <c r="F47" s="456"/>
      <c r="G47" s="456"/>
      <c r="H47" s="457"/>
      <c r="I47" s="457"/>
      <c r="J47" s="457"/>
      <c r="K47" s="457"/>
    </row>
    <row r="48" spans="1:11" ht="12.75">
      <c r="A48" s="451"/>
      <c r="B48" s="455"/>
      <c r="C48" s="456"/>
      <c r="D48" s="456"/>
      <c r="E48" s="456"/>
      <c r="F48" s="456"/>
      <c r="G48" s="456"/>
      <c r="H48" s="457"/>
      <c r="I48" s="457"/>
      <c r="J48" s="457"/>
      <c r="K48" s="457"/>
    </row>
    <row r="49" spans="1:11" ht="12.75">
      <c r="A49" s="451"/>
      <c r="B49" s="455"/>
      <c r="C49" s="456"/>
      <c r="D49" s="456"/>
      <c r="E49" s="456"/>
      <c r="F49" s="456"/>
      <c r="G49" s="456"/>
      <c r="H49" s="457"/>
      <c r="I49" s="457"/>
      <c r="J49" s="457"/>
      <c r="K49" s="457"/>
    </row>
    <row r="50" spans="1:11" ht="12.75">
      <c r="A50" s="451"/>
      <c r="B50" s="455"/>
      <c r="C50" s="456"/>
      <c r="D50" s="456"/>
      <c r="E50" s="456"/>
      <c r="F50" s="456"/>
      <c r="G50" s="456"/>
      <c r="H50" s="457"/>
      <c r="I50" s="457"/>
      <c r="J50" s="457"/>
      <c r="K50" s="457"/>
    </row>
    <row r="51" spans="1:11" ht="12.75">
      <c r="A51" s="450"/>
      <c r="B51" s="450"/>
      <c r="C51" s="451"/>
      <c r="D51" s="451"/>
      <c r="E51" s="451"/>
      <c r="F51" s="451"/>
      <c r="G51" s="451"/>
      <c r="H51" s="452"/>
      <c r="I51" s="452"/>
      <c r="J51" s="452"/>
      <c r="K51" s="452"/>
    </row>
    <row r="52" spans="1:11" ht="12.75">
      <c r="A52" s="451"/>
      <c r="B52" s="451"/>
      <c r="C52" s="451"/>
      <c r="D52" s="453"/>
      <c r="E52" s="453"/>
      <c r="F52" s="453"/>
      <c r="G52" s="453"/>
      <c r="H52" s="413"/>
      <c r="I52" s="413"/>
      <c r="J52" s="413"/>
      <c r="K52" s="413"/>
    </row>
    <row r="53" spans="1:11" ht="12.75">
      <c r="A53" s="451"/>
      <c r="B53" s="451"/>
      <c r="C53" s="451"/>
      <c r="D53" s="453"/>
      <c r="E53" s="453"/>
      <c r="F53" s="453"/>
      <c r="G53" s="453"/>
      <c r="H53" s="413"/>
      <c r="I53" s="413"/>
      <c r="J53" s="413"/>
      <c r="K53" s="413"/>
    </row>
    <row r="54" spans="1:11" ht="12.75">
      <c r="A54" s="451"/>
      <c r="B54" s="451"/>
      <c r="C54" s="451"/>
      <c r="D54" s="453"/>
      <c r="E54" s="453"/>
      <c r="F54" s="453"/>
      <c r="G54" s="453"/>
      <c r="H54" s="413"/>
      <c r="I54" s="413"/>
      <c r="J54" s="413"/>
      <c r="K54" s="413"/>
    </row>
    <row r="55" spans="1:11" ht="12.75">
      <c r="A55" s="451"/>
      <c r="B55" s="451"/>
      <c r="C55" s="451"/>
      <c r="D55" s="453"/>
      <c r="E55" s="453"/>
      <c r="F55" s="453"/>
      <c r="G55" s="453"/>
      <c r="H55" s="413"/>
      <c r="I55" s="413"/>
      <c r="J55" s="413"/>
      <c r="K55" s="413"/>
    </row>
    <row r="56" spans="1:11" ht="12.75">
      <c r="A56" s="451"/>
      <c r="B56" s="451"/>
      <c r="C56" s="451"/>
      <c r="D56" s="453"/>
      <c r="E56" s="453"/>
      <c r="F56" s="453"/>
      <c r="G56" s="453"/>
      <c r="H56" s="413"/>
      <c r="I56" s="413"/>
      <c r="J56" s="413"/>
      <c r="K56" s="413"/>
    </row>
    <row r="57" spans="1:11" ht="12.75">
      <c r="A57" s="451"/>
      <c r="B57" s="450"/>
      <c r="C57" s="451"/>
      <c r="D57" s="464"/>
      <c r="E57" s="464"/>
      <c r="F57" s="464"/>
      <c r="G57" s="464"/>
      <c r="H57" s="457"/>
      <c r="I57" s="457"/>
      <c r="J57" s="457"/>
      <c r="K57" s="457"/>
    </row>
    <row r="58" spans="1:11" ht="12.75">
      <c r="A58" s="450"/>
      <c r="B58" s="450"/>
      <c r="C58" s="451"/>
      <c r="D58" s="451"/>
      <c r="E58" s="451"/>
      <c r="F58" s="451"/>
      <c r="G58" s="451"/>
      <c r="H58" s="452"/>
      <c r="I58" s="452"/>
      <c r="J58" s="452"/>
      <c r="K58" s="452"/>
    </row>
    <row r="59" spans="1:11" ht="12.75">
      <c r="A59" s="452"/>
      <c r="B59" s="451"/>
      <c r="C59" s="451"/>
      <c r="D59" s="453"/>
      <c r="E59" s="453"/>
      <c r="F59" s="451"/>
      <c r="G59" s="451"/>
      <c r="H59" s="413"/>
      <c r="I59" s="413"/>
      <c r="J59" s="413"/>
      <c r="K59" s="413"/>
    </row>
    <row r="60" spans="1:11" ht="12.75">
      <c r="A60" s="452"/>
      <c r="B60" s="451"/>
      <c r="C60" s="451"/>
      <c r="D60" s="453"/>
      <c r="E60" s="453"/>
      <c r="F60" s="451"/>
      <c r="G60" s="451"/>
      <c r="H60" s="413"/>
      <c r="I60" s="413"/>
      <c r="J60" s="413"/>
      <c r="K60" s="413"/>
    </row>
    <row r="61" spans="1:11" ht="16.5" customHeight="1">
      <c r="A61" s="452"/>
      <c r="B61" s="451"/>
      <c r="C61" s="451"/>
      <c r="D61" s="453"/>
      <c r="E61" s="453"/>
      <c r="F61" s="451"/>
      <c r="G61" s="451"/>
      <c r="H61" s="413"/>
      <c r="I61" s="413"/>
      <c r="J61" s="413"/>
      <c r="K61" s="413"/>
    </row>
    <row r="62" spans="1:11" ht="12.75">
      <c r="A62" s="451"/>
      <c r="B62" s="451"/>
      <c r="C62" s="451"/>
      <c r="D62" s="453"/>
      <c r="E62" s="453"/>
      <c r="F62" s="451"/>
      <c r="G62" s="451"/>
      <c r="H62" s="413"/>
      <c r="I62" s="413"/>
      <c r="J62" s="413"/>
      <c r="K62" s="413"/>
    </row>
    <row r="63" spans="1:11" ht="12.75">
      <c r="A63" s="463"/>
      <c r="B63" s="451"/>
      <c r="C63" s="451"/>
      <c r="D63" s="453"/>
      <c r="E63" s="453"/>
      <c r="F63" s="451"/>
      <c r="G63" s="451"/>
      <c r="H63" s="413"/>
      <c r="I63" s="413"/>
      <c r="J63" s="413"/>
      <c r="K63" s="413"/>
    </row>
    <row r="64" spans="1:11" ht="12.75">
      <c r="A64" s="451"/>
      <c r="B64" s="451"/>
      <c r="C64" s="451"/>
      <c r="D64" s="453"/>
      <c r="E64" s="453"/>
      <c r="F64" s="451"/>
      <c r="G64" s="451"/>
      <c r="H64" s="413"/>
      <c r="I64" s="413"/>
      <c r="J64" s="413"/>
      <c r="K64" s="413"/>
    </row>
    <row r="65" spans="1:11" ht="12.75">
      <c r="A65" s="451"/>
      <c r="B65" s="451"/>
      <c r="C65" s="451"/>
      <c r="D65" s="453"/>
      <c r="E65" s="453"/>
      <c r="F65" s="451"/>
      <c r="G65" s="451"/>
      <c r="H65" s="413"/>
      <c r="I65" s="413"/>
      <c r="J65" s="413"/>
      <c r="K65" s="413"/>
    </row>
    <row r="66" spans="1:11" ht="12.75">
      <c r="A66" s="451"/>
      <c r="B66" s="451"/>
      <c r="C66" s="451"/>
      <c r="D66" s="453"/>
      <c r="E66" s="453"/>
      <c r="F66" s="451"/>
      <c r="G66" s="451"/>
      <c r="H66" s="413"/>
      <c r="I66" s="413"/>
      <c r="J66" s="413"/>
      <c r="K66" s="413"/>
    </row>
    <row r="67" spans="1:11" ht="12.75">
      <c r="A67" s="451"/>
      <c r="B67" s="451"/>
      <c r="C67" s="451"/>
      <c r="D67" s="453"/>
      <c r="E67" s="453"/>
      <c r="F67" s="451"/>
      <c r="G67" s="451"/>
      <c r="H67" s="413"/>
      <c r="I67" s="413"/>
      <c r="J67" s="413"/>
      <c r="K67" s="413"/>
    </row>
    <row r="68" spans="1:11" ht="12.75">
      <c r="A68" s="451"/>
      <c r="B68" s="451"/>
      <c r="C68" s="451"/>
      <c r="D68" s="453"/>
      <c r="E68" s="453"/>
      <c r="F68" s="451"/>
      <c r="G68" s="451"/>
      <c r="H68" s="413"/>
      <c r="I68" s="413"/>
      <c r="J68" s="413"/>
      <c r="K68" s="413"/>
    </row>
    <row r="69" spans="1:11" ht="12.75">
      <c r="A69" s="451"/>
      <c r="B69" s="451"/>
      <c r="C69" s="451"/>
      <c r="D69" s="453"/>
      <c r="E69" s="453"/>
      <c r="F69" s="451"/>
      <c r="G69" s="451"/>
      <c r="H69" s="413"/>
      <c r="I69" s="413"/>
      <c r="J69" s="413"/>
      <c r="K69" s="413"/>
    </row>
    <row r="70" spans="1:11" ht="12.75">
      <c r="A70" s="451"/>
      <c r="B70" s="451"/>
      <c r="C70" s="451"/>
      <c r="D70" s="453"/>
      <c r="E70" s="453"/>
      <c r="F70" s="451"/>
      <c r="G70" s="451"/>
      <c r="H70" s="413"/>
      <c r="I70" s="413"/>
      <c r="J70" s="413"/>
      <c r="K70" s="413"/>
    </row>
    <row r="71" spans="1:11" ht="12.75">
      <c r="A71" s="451"/>
      <c r="B71" s="451"/>
      <c r="C71" s="451"/>
      <c r="D71" s="453"/>
      <c r="E71" s="453"/>
      <c r="F71" s="451"/>
      <c r="G71" s="451"/>
      <c r="H71" s="413"/>
      <c r="I71" s="413"/>
      <c r="J71" s="413"/>
      <c r="K71" s="413"/>
    </row>
    <row r="72" spans="1:11" ht="12.75">
      <c r="A72" s="451"/>
      <c r="B72" s="450"/>
      <c r="C72" s="451"/>
      <c r="D72" s="464"/>
      <c r="E72" s="464"/>
      <c r="F72" s="451"/>
      <c r="G72" s="451"/>
      <c r="H72" s="457"/>
      <c r="I72" s="457"/>
      <c r="J72" s="457"/>
      <c r="K72" s="457"/>
    </row>
    <row r="73" spans="1:11" ht="12.75">
      <c r="A73" s="450"/>
      <c r="B73" s="450"/>
      <c r="C73" s="451"/>
      <c r="D73" s="451"/>
      <c r="E73" s="451"/>
      <c r="F73" s="451"/>
      <c r="G73" s="451"/>
      <c r="H73" s="452"/>
      <c r="I73" s="452"/>
      <c r="J73" s="452"/>
      <c r="K73" s="452"/>
    </row>
    <row r="74" spans="1:11" ht="12.75">
      <c r="A74" s="451"/>
      <c r="B74" s="451"/>
      <c r="C74" s="451"/>
      <c r="D74" s="453"/>
      <c r="E74" s="453"/>
      <c r="F74" s="451"/>
      <c r="G74" s="451"/>
      <c r="H74" s="413"/>
      <c r="I74" s="413"/>
      <c r="J74" s="413"/>
      <c r="K74" s="413"/>
    </row>
    <row r="75" spans="1:11" ht="12.75">
      <c r="A75" s="451"/>
      <c r="B75" s="451"/>
      <c r="C75" s="451"/>
      <c r="D75" s="453"/>
      <c r="E75" s="453"/>
      <c r="F75" s="451"/>
      <c r="G75" s="451"/>
      <c r="H75" s="413"/>
      <c r="I75" s="413"/>
      <c r="J75" s="413"/>
      <c r="K75" s="413"/>
    </row>
    <row r="76" spans="1:11" ht="12.75">
      <c r="A76" s="451"/>
      <c r="B76" s="451"/>
      <c r="C76" s="451"/>
      <c r="D76" s="453"/>
      <c r="E76" s="453"/>
      <c r="F76" s="451"/>
      <c r="G76" s="451"/>
      <c r="H76" s="413"/>
      <c r="I76" s="413"/>
      <c r="J76" s="413"/>
      <c r="K76" s="413"/>
    </row>
    <row r="77" spans="1:11" ht="12.75">
      <c r="A77" s="451"/>
      <c r="B77" s="451"/>
      <c r="C77" s="451"/>
      <c r="D77" s="453"/>
      <c r="E77" s="453"/>
      <c r="F77" s="451"/>
      <c r="G77" s="451"/>
      <c r="H77" s="413"/>
      <c r="I77" s="413"/>
      <c r="J77" s="413"/>
      <c r="K77" s="413"/>
    </row>
    <row r="78" spans="1:11" ht="12.75">
      <c r="A78" s="451"/>
      <c r="B78" s="451"/>
      <c r="C78" s="451"/>
      <c r="D78" s="453"/>
      <c r="E78" s="453"/>
      <c r="F78" s="451"/>
      <c r="G78" s="451"/>
      <c r="H78" s="413"/>
      <c r="I78" s="413"/>
      <c r="J78" s="413"/>
      <c r="K78" s="413"/>
    </row>
    <row r="79" spans="1:11" ht="12.75">
      <c r="A79" s="451"/>
      <c r="B79" s="451"/>
      <c r="C79" s="451"/>
      <c r="D79" s="453"/>
      <c r="E79" s="453"/>
      <c r="F79" s="451"/>
      <c r="G79" s="451"/>
      <c r="H79" s="413"/>
      <c r="I79" s="413"/>
      <c r="J79" s="413"/>
      <c r="K79" s="413"/>
    </row>
    <row r="80" spans="1:11" ht="12.75">
      <c r="A80" s="451"/>
      <c r="B80" s="451"/>
      <c r="C80" s="451"/>
      <c r="D80" s="453"/>
      <c r="E80" s="453"/>
      <c r="F80" s="451"/>
      <c r="G80" s="451"/>
      <c r="H80" s="413"/>
      <c r="I80" s="413"/>
      <c r="J80" s="413"/>
      <c r="K80" s="413"/>
    </row>
    <row r="81" spans="1:11" ht="12.75">
      <c r="A81" s="451"/>
      <c r="B81" s="451"/>
      <c r="C81" s="451"/>
      <c r="D81" s="453"/>
      <c r="E81" s="453"/>
      <c r="F81" s="451"/>
      <c r="G81" s="451"/>
      <c r="H81" s="413"/>
      <c r="I81" s="413"/>
      <c r="J81" s="413"/>
      <c r="K81" s="413"/>
    </row>
    <row r="82" spans="1:11" ht="12.75">
      <c r="A82" s="451"/>
      <c r="B82" s="450"/>
      <c r="C82" s="451"/>
      <c r="D82" s="464"/>
      <c r="E82" s="464"/>
      <c r="F82" s="451"/>
      <c r="G82" s="451"/>
      <c r="H82" s="457"/>
      <c r="I82" s="457"/>
      <c r="J82" s="457"/>
      <c r="K82" s="457"/>
    </row>
    <row r="83" spans="1:11" ht="12.75">
      <c r="A83" s="451"/>
      <c r="B83" s="450"/>
      <c r="C83" s="451"/>
      <c r="D83" s="464"/>
      <c r="E83" s="464"/>
      <c r="F83" s="451"/>
      <c r="G83" s="451"/>
      <c r="H83" s="457"/>
      <c r="I83" s="457"/>
      <c r="J83" s="457"/>
      <c r="K83" s="457"/>
    </row>
    <row r="84" spans="1:11" ht="12.75">
      <c r="A84" s="451"/>
      <c r="B84" s="450"/>
      <c r="C84" s="451"/>
      <c r="D84" s="464"/>
      <c r="E84" s="464"/>
      <c r="F84" s="451"/>
      <c r="G84" s="451"/>
      <c r="H84" s="457"/>
      <c r="I84" s="457"/>
      <c r="J84" s="457"/>
      <c r="K84" s="457"/>
    </row>
    <row r="85" spans="1:11" ht="12.75">
      <c r="A85" s="451"/>
      <c r="B85" s="450"/>
      <c r="C85" s="451"/>
      <c r="D85" s="464"/>
      <c r="E85" s="464"/>
      <c r="F85" s="451"/>
      <c r="G85" s="451"/>
      <c r="H85" s="457"/>
      <c r="I85" s="457"/>
      <c r="J85" s="457"/>
      <c r="K85" s="457"/>
    </row>
    <row r="86" spans="1:11" ht="12.75">
      <c r="A86" s="450"/>
      <c r="B86" s="450"/>
      <c r="C86" s="451"/>
      <c r="D86" s="451"/>
      <c r="E86" s="451"/>
      <c r="F86" s="451"/>
      <c r="G86" s="451"/>
      <c r="H86" s="452"/>
      <c r="I86" s="452"/>
      <c r="J86" s="452"/>
      <c r="K86" s="452"/>
    </row>
    <row r="87" spans="1:11" ht="12.75">
      <c r="A87" s="451"/>
      <c r="B87" s="451"/>
      <c r="C87" s="451"/>
      <c r="D87" s="453"/>
      <c r="E87" s="453"/>
      <c r="F87" s="451"/>
      <c r="G87" s="451"/>
      <c r="H87" s="413"/>
      <c r="I87" s="413"/>
      <c r="J87" s="413"/>
      <c r="K87" s="413"/>
    </row>
    <row r="88" spans="1:11" ht="12.75">
      <c r="A88" s="451"/>
      <c r="B88" s="451"/>
      <c r="C88" s="451"/>
      <c r="D88" s="453"/>
      <c r="E88" s="453"/>
      <c r="F88" s="451"/>
      <c r="G88" s="451"/>
      <c r="H88" s="413"/>
      <c r="I88" s="413"/>
      <c r="J88" s="413"/>
      <c r="K88" s="413"/>
    </row>
    <row r="89" spans="1:11" ht="12.75">
      <c r="A89" s="451"/>
      <c r="B89" s="451"/>
      <c r="C89" s="451"/>
      <c r="D89" s="453"/>
      <c r="E89" s="453"/>
      <c r="F89" s="451"/>
      <c r="G89" s="451"/>
      <c r="H89" s="413"/>
      <c r="I89" s="413"/>
      <c r="J89" s="413"/>
      <c r="K89" s="413"/>
    </row>
    <row r="90" spans="1:11" ht="12.75">
      <c r="A90" s="451"/>
      <c r="B90" s="450"/>
      <c r="C90" s="451"/>
      <c r="D90" s="464"/>
      <c r="E90" s="464"/>
      <c r="F90" s="451"/>
      <c r="G90" s="451"/>
      <c r="H90" s="457"/>
      <c r="I90" s="457"/>
      <c r="J90" s="457"/>
      <c r="K90" s="457"/>
    </row>
    <row r="91" spans="1:11" ht="12.75">
      <c r="A91" s="450"/>
      <c r="B91" s="450"/>
      <c r="C91" s="451"/>
      <c r="D91" s="451"/>
      <c r="E91" s="451"/>
      <c r="F91" s="451"/>
      <c r="G91" s="451"/>
      <c r="H91" s="452"/>
      <c r="I91" s="452"/>
      <c r="J91" s="452"/>
      <c r="K91" s="452"/>
    </row>
    <row r="92" spans="1:11" ht="12.75">
      <c r="A92" s="451"/>
      <c r="B92" s="451"/>
      <c r="C92" s="453"/>
      <c r="D92" s="453"/>
      <c r="E92" s="453"/>
      <c r="F92" s="451"/>
      <c r="G92" s="451"/>
      <c r="H92" s="413"/>
      <c r="I92" s="413"/>
      <c r="J92" s="413"/>
      <c r="K92" s="413"/>
    </row>
    <row r="93" spans="1:11" ht="12.75">
      <c r="A93" s="451"/>
      <c r="B93" s="451"/>
      <c r="C93" s="453"/>
      <c r="D93" s="453"/>
      <c r="E93" s="453"/>
      <c r="F93" s="451"/>
      <c r="G93" s="451"/>
      <c r="H93" s="413"/>
      <c r="I93" s="413"/>
      <c r="J93" s="413"/>
      <c r="K93" s="413"/>
    </row>
    <row r="94" spans="1:11" ht="12.75">
      <c r="A94" s="451"/>
      <c r="B94" s="451"/>
      <c r="C94" s="453"/>
      <c r="D94" s="453"/>
      <c r="E94" s="453"/>
      <c r="F94" s="451"/>
      <c r="G94" s="451"/>
      <c r="H94" s="413"/>
      <c r="I94" s="413"/>
      <c r="J94" s="413"/>
      <c r="K94" s="413"/>
    </row>
    <row r="95" spans="1:11" ht="12.75">
      <c r="A95" s="451"/>
      <c r="B95" s="451"/>
      <c r="C95" s="453"/>
      <c r="D95" s="453"/>
      <c r="E95" s="453"/>
      <c r="F95" s="451"/>
      <c r="G95" s="451"/>
      <c r="H95" s="413"/>
      <c r="I95" s="413"/>
      <c r="J95" s="413"/>
      <c r="K95" s="413"/>
    </row>
    <row r="96" spans="1:11" ht="12.75">
      <c r="A96" s="451"/>
      <c r="B96" s="450"/>
      <c r="C96" s="464"/>
      <c r="D96" s="464"/>
      <c r="E96" s="464"/>
      <c r="F96" s="451"/>
      <c r="G96" s="451"/>
      <c r="H96" s="457"/>
      <c r="I96" s="457"/>
      <c r="J96" s="457"/>
      <c r="K96" s="457"/>
    </row>
    <row r="97" spans="1:11" ht="12.75">
      <c r="A97" s="450"/>
      <c r="B97" s="450"/>
      <c r="C97" s="451"/>
      <c r="D97" s="451"/>
      <c r="E97" s="451"/>
      <c r="F97" s="451"/>
      <c r="G97" s="451"/>
      <c r="H97" s="452"/>
      <c r="I97" s="452"/>
      <c r="J97" s="452"/>
      <c r="K97" s="452"/>
    </row>
    <row r="98" spans="1:11" ht="12.75">
      <c r="A98" s="451"/>
      <c r="B98" s="451"/>
      <c r="C98" s="451"/>
      <c r="D98" s="451"/>
      <c r="E98" s="451"/>
      <c r="F98" s="451"/>
      <c r="G98" s="451"/>
      <c r="H98" s="413"/>
      <c r="I98" s="413"/>
      <c r="J98" s="413"/>
      <c r="K98" s="413"/>
    </row>
    <row r="99" spans="1:11" ht="12.75">
      <c r="A99" s="451"/>
      <c r="B99" s="451"/>
      <c r="C99" s="451"/>
      <c r="D99" s="451"/>
      <c r="E99" s="451"/>
      <c r="F99" s="451"/>
      <c r="G99" s="451"/>
      <c r="H99" s="413"/>
      <c r="I99" s="413"/>
      <c r="J99" s="413"/>
      <c r="K99" s="413"/>
    </row>
    <row r="100" spans="1:11" ht="12.75">
      <c r="A100" s="451"/>
      <c r="B100" s="451"/>
      <c r="C100" s="451"/>
      <c r="D100" s="451"/>
      <c r="E100" s="451"/>
      <c r="F100" s="451"/>
      <c r="G100" s="451"/>
      <c r="H100" s="413"/>
      <c r="I100" s="413"/>
      <c r="J100" s="413"/>
      <c r="K100" s="413"/>
    </row>
    <row r="101" spans="1:11" ht="12.75">
      <c r="A101" s="450"/>
      <c r="B101" s="451"/>
      <c r="C101" s="451"/>
      <c r="D101" s="451"/>
      <c r="E101" s="451"/>
      <c r="F101" s="451"/>
      <c r="G101" s="451"/>
      <c r="H101" s="413"/>
      <c r="I101" s="413"/>
      <c r="J101" s="413"/>
      <c r="K101" s="413"/>
    </row>
    <row r="102" spans="1:11" ht="12.75">
      <c r="A102" s="451"/>
      <c r="B102" s="451"/>
      <c r="C102" s="451"/>
      <c r="D102" s="451"/>
      <c r="E102" s="451"/>
      <c r="F102" s="451"/>
      <c r="G102" s="451"/>
      <c r="H102" s="413"/>
      <c r="I102" s="413"/>
      <c r="J102" s="413"/>
      <c r="K102" s="413"/>
    </row>
    <row r="103" spans="1:11" ht="12.75">
      <c r="A103" s="451"/>
      <c r="B103" s="451"/>
      <c r="C103" s="451"/>
      <c r="D103" s="451"/>
      <c r="E103" s="451"/>
      <c r="F103" s="451"/>
      <c r="G103" s="451"/>
      <c r="H103" s="413"/>
      <c r="I103" s="413"/>
      <c r="J103" s="413"/>
      <c r="K103" s="413"/>
    </row>
    <row r="104" spans="1:11" ht="12.75">
      <c r="A104" s="451"/>
      <c r="B104" s="451"/>
      <c r="C104" s="451"/>
      <c r="D104" s="451"/>
      <c r="E104" s="451"/>
      <c r="F104" s="451"/>
      <c r="G104" s="451"/>
      <c r="H104" s="413"/>
      <c r="I104" s="413"/>
      <c r="J104" s="413"/>
      <c r="K104" s="413"/>
    </row>
    <row r="105" spans="1:11" ht="12.75">
      <c r="A105" s="451"/>
      <c r="B105" s="451"/>
      <c r="C105" s="451"/>
      <c r="D105" s="451"/>
      <c r="E105" s="451"/>
      <c r="F105" s="451"/>
      <c r="G105" s="451"/>
      <c r="H105" s="413"/>
      <c r="I105" s="413"/>
      <c r="J105" s="413"/>
      <c r="K105" s="413"/>
    </row>
    <row r="106" spans="1:11" ht="12.75">
      <c r="A106" s="451"/>
      <c r="B106" s="450"/>
      <c r="C106" s="451"/>
      <c r="D106" s="451"/>
      <c r="E106" s="451"/>
      <c r="F106" s="451"/>
      <c r="G106" s="451"/>
      <c r="H106" s="457"/>
      <c r="I106" s="457"/>
      <c r="J106" s="457"/>
      <c r="K106" s="457"/>
    </row>
    <row r="107" spans="1:11" ht="12.75">
      <c r="A107" s="450"/>
      <c r="B107" s="450"/>
      <c r="C107" s="451"/>
      <c r="D107" s="451"/>
      <c r="E107" s="451"/>
      <c r="F107" s="451"/>
      <c r="G107" s="451"/>
      <c r="H107" s="452"/>
      <c r="I107" s="452"/>
      <c r="J107" s="452"/>
      <c r="K107" s="452"/>
    </row>
    <row r="108" spans="1:11" ht="12.75">
      <c r="A108" s="451"/>
      <c r="B108" s="451"/>
      <c r="C108" s="453"/>
      <c r="D108" s="451"/>
      <c r="E108" s="451"/>
      <c r="F108" s="451"/>
      <c r="G108" s="451"/>
      <c r="H108" s="413"/>
      <c r="I108" s="413"/>
      <c r="J108" s="413"/>
      <c r="K108" s="413"/>
    </row>
    <row r="109" spans="1:11" ht="12.75">
      <c r="A109" s="451"/>
      <c r="B109" s="451"/>
      <c r="C109" s="453"/>
      <c r="D109" s="451"/>
      <c r="E109" s="451"/>
      <c r="F109" s="451"/>
      <c r="G109" s="451"/>
      <c r="H109" s="413"/>
      <c r="I109" s="413"/>
      <c r="J109" s="413"/>
      <c r="K109" s="413"/>
    </row>
    <row r="110" spans="1:11" ht="12.75">
      <c r="A110" s="451"/>
      <c r="B110" s="450"/>
      <c r="C110" s="464"/>
      <c r="D110" s="451"/>
      <c r="E110" s="451"/>
      <c r="F110" s="451"/>
      <c r="G110" s="451"/>
      <c r="H110" s="457"/>
      <c r="I110" s="457"/>
      <c r="J110" s="457"/>
      <c r="K110" s="457"/>
    </row>
    <row r="111" spans="1:11" ht="12.75">
      <c r="A111" s="450"/>
      <c r="B111" s="450"/>
      <c r="C111" s="451"/>
      <c r="D111" s="451"/>
      <c r="E111" s="451"/>
      <c r="F111" s="451"/>
      <c r="G111" s="465"/>
      <c r="H111" s="452"/>
      <c r="I111" s="452"/>
      <c r="J111" s="452"/>
      <c r="K111" s="452"/>
    </row>
    <row r="112" spans="1:11" ht="12.75">
      <c r="A112" s="460"/>
      <c r="B112" s="451"/>
      <c r="C112" s="465"/>
      <c r="D112" s="465"/>
      <c r="E112" s="465"/>
      <c r="F112" s="465"/>
      <c r="G112" s="465"/>
      <c r="H112" s="452"/>
      <c r="I112" s="452"/>
      <c r="J112" s="452"/>
      <c r="K112" s="452"/>
    </row>
    <row r="113" spans="1:11" ht="12.75">
      <c r="A113" s="451"/>
      <c r="B113" s="451"/>
      <c r="C113" s="465"/>
      <c r="D113" s="465"/>
      <c r="E113" s="465"/>
      <c r="F113" s="465"/>
      <c r="G113" s="465"/>
      <c r="H113" s="452"/>
      <c r="I113" s="452"/>
      <c r="J113" s="452"/>
      <c r="K113" s="452"/>
    </row>
    <row r="114" spans="1:11" ht="12.75">
      <c r="A114" s="450"/>
      <c r="B114" s="450"/>
      <c r="C114" s="465"/>
      <c r="D114" s="465"/>
      <c r="E114" s="465"/>
      <c r="F114" s="465"/>
      <c r="G114" s="465"/>
      <c r="H114" s="452"/>
      <c r="I114" s="452"/>
      <c r="J114" s="452"/>
      <c r="K114" s="452"/>
    </row>
    <row r="115" spans="1:11" ht="12.75">
      <c r="A115" s="450"/>
      <c r="B115" s="450"/>
      <c r="C115" s="451"/>
      <c r="D115" s="451"/>
      <c r="E115" s="451"/>
      <c r="F115" s="451"/>
      <c r="G115" s="451"/>
      <c r="H115" s="452"/>
      <c r="I115" s="452"/>
      <c r="J115" s="452"/>
      <c r="K115" s="452"/>
    </row>
    <row r="116" spans="1:11" ht="12.75">
      <c r="A116" s="451"/>
      <c r="B116" s="451"/>
      <c r="C116" s="453"/>
      <c r="D116" s="451"/>
      <c r="E116" s="451"/>
      <c r="F116" s="451"/>
      <c r="G116" s="451"/>
      <c r="H116" s="413"/>
      <c r="I116" s="413"/>
      <c r="J116" s="413"/>
      <c r="K116" s="413"/>
    </row>
    <row r="117" spans="1:11" ht="12.75">
      <c r="A117" s="451"/>
      <c r="B117" s="452"/>
      <c r="C117" s="453"/>
      <c r="D117" s="451"/>
      <c r="E117" s="451"/>
      <c r="F117" s="451"/>
      <c r="G117" s="451"/>
      <c r="H117" s="413"/>
      <c r="I117" s="413"/>
      <c r="J117" s="413"/>
      <c r="K117" s="413"/>
    </row>
    <row r="118" spans="1:11" ht="12.75">
      <c r="A118" s="451"/>
      <c r="B118" s="466"/>
      <c r="C118" s="464"/>
      <c r="D118" s="451"/>
      <c r="E118" s="451"/>
      <c r="F118" s="451"/>
      <c r="G118" s="451"/>
      <c r="H118" s="457"/>
      <c r="I118" s="457"/>
      <c r="J118" s="457"/>
      <c r="K118" s="457"/>
    </row>
    <row r="119" spans="1:11" ht="12.75">
      <c r="A119" s="451"/>
      <c r="B119" s="466"/>
      <c r="C119" s="464"/>
      <c r="D119" s="451"/>
      <c r="E119" s="451"/>
      <c r="F119" s="451"/>
      <c r="G119" s="451"/>
      <c r="H119" s="457"/>
      <c r="I119" s="457"/>
      <c r="J119" s="457"/>
      <c r="K119" s="457"/>
    </row>
    <row r="120" spans="1:11" ht="12.75">
      <c r="A120" s="451"/>
      <c r="B120" s="466"/>
      <c r="C120" s="464"/>
      <c r="D120" s="451"/>
      <c r="E120" s="451"/>
      <c r="F120" s="451"/>
      <c r="G120" s="451"/>
      <c r="H120" s="457"/>
      <c r="I120" s="457"/>
      <c r="J120" s="457"/>
      <c r="K120" s="457"/>
    </row>
    <row r="121" spans="1:11" ht="12.75">
      <c r="A121" s="451"/>
      <c r="B121" s="466"/>
      <c r="C121" s="464"/>
      <c r="D121" s="451"/>
      <c r="E121" s="451"/>
      <c r="F121" s="451"/>
      <c r="G121" s="451"/>
      <c r="H121" s="457"/>
      <c r="I121" s="457"/>
      <c r="J121" s="457"/>
      <c r="K121" s="457"/>
    </row>
    <row r="122" spans="1:11" ht="12.75">
      <c r="A122" s="450"/>
      <c r="B122" s="450"/>
      <c r="C122" s="451"/>
      <c r="D122" s="451"/>
      <c r="E122" s="451"/>
      <c r="F122" s="451"/>
      <c r="G122" s="451"/>
      <c r="H122" s="452"/>
      <c r="I122" s="452"/>
      <c r="J122" s="452"/>
      <c r="K122" s="452"/>
    </row>
    <row r="123" spans="1:11" ht="12.75">
      <c r="A123" s="451"/>
      <c r="B123" s="451"/>
      <c r="C123" s="453"/>
      <c r="D123" s="453"/>
      <c r="E123" s="453"/>
      <c r="F123" s="451"/>
      <c r="G123" s="451"/>
      <c r="H123" s="413"/>
      <c r="I123" s="413"/>
      <c r="J123" s="413"/>
      <c r="K123" s="413"/>
    </row>
    <row r="124" spans="1:11" ht="12.75">
      <c r="A124" s="451"/>
      <c r="B124" s="451"/>
      <c r="C124" s="453"/>
      <c r="D124" s="453"/>
      <c r="E124" s="453"/>
      <c r="F124" s="451"/>
      <c r="G124" s="451"/>
      <c r="H124" s="413"/>
      <c r="I124" s="413"/>
      <c r="J124" s="413"/>
      <c r="K124" s="413"/>
    </row>
    <row r="125" spans="1:11" ht="12.75">
      <c r="A125" s="451"/>
      <c r="B125" s="451"/>
      <c r="C125" s="453"/>
      <c r="D125" s="453"/>
      <c r="E125" s="453"/>
      <c r="F125" s="451"/>
      <c r="G125" s="451"/>
      <c r="H125" s="413"/>
      <c r="I125" s="413"/>
      <c r="J125" s="413"/>
      <c r="K125" s="413"/>
    </row>
    <row r="126" spans="1:11" ht="12.75">
      <c r="A126" s="452"/>
      <c r="B126" s="451"/>
      <c r="C126" s="453"/>
      <c r="D126" s="413"/>
      <c r="E126" s="413"/>
      <c r="F126" s="452"/>
      <c r="G126" s="452"/>
      <c r="H126" s="413"/>
      <c r="I126" s="413"/>
      <c r="J126" s="413"/>
      <c r="K126" s="413"/>
    </row>
    <row r="127" spans="1:11" ht="12.75">
      <c r="A127" s="452"/>
      <c r="B127" s="452"/>
      <c r="C127" s="413"/>
      <c r="D127" s="413"/>
      <c r="E127" s="413"/>
      <c r="F127" s="452"/>
      <c r="G127" s="452"/>
      <c r="H127" s="413"/>
      <c r="I127" s="413"/>
      <c r="J127" s="413"/>
      <c r="K127" s="413"/>
    </row>
    <row r="128" spans="1:11" ht="12.75">
      <c r="A128" s="452"/>
      <c r="B128" s="466"/>
      <c r="C128" s="457"/>
      <c r="D128" s="457"/>
      <c r="E128" s="457"/>
      <c r="F128" s="452"/>
      <c r="G128" s="452"/>
      <c r="H128" s="457"/>
      <c r="I128" s="457"/>
      <c r="J128" s="457"/>
      <c r="K128" s="457"/>
    </row>
    <row r="129" spans="1:11" ht="12.75">
      <c r="A129" s="452"/>
      <c r="B129" s="466"/>
      <c r="C129" s="452"/>
      <c r="D129" s="452"/>
      <c r="E129" s="452"/>
      <c r="F129" s="452"/>
      <c r="G129" s="452"/>
      <c r="H129" s="466"/>
      <c r="I129" s="466"/>
      <c r="J129" s="466"/>
      <c r="K129" s="466"/>
    </row>
    <row r="130" spans="1:11" ht="12.75">
      <c r="A130" s="452"/>
      <c r="B130" s="452"/>
      <c r="C130" s="452"/>
      <c r="D130" s="452"/>
      <c r="E130" s="452"/>
      <c r="F130" s="452"/>
      <c r="G130" s="452"/>
      <c r="H130" s="452"/>
      <c r="I130" s="452"/>
      <c r="J130" s="452"/>
      <c r="K130" s="452"/>
    </row>
    <row r="131" spans="1:11" ht="25.5" customHeight="1">
      <c r="A131" s="452"/>
      <c r="B131" s="452"/>
      <c r="C131" s="452"/>
      <c r="D131" s="467"/>
      <c r="E131" s="452"/>
      <c r="F131" s="452"/>
      <c r="G131" s="773"/>
      <c r="H131" s="773"/>
      <c r="I131" s="452"/>
      <c r="J131" s="452"/>
      <c r="K131" s="452"/>
    </row>
    <row r="132" spans="1:11" ht="12.75">
      <c r="A132" s="452"/>
      <c r="B132" s="452"/>
      <c r="C132" s="452"/>
      <c r="D132" s="452"/>
      <c r="E132" s="452"/>
      <c r="F132" s="452"/>
      <c r="G132" s="452"/>
      <c r="H132" s="452"/>
      <c r="I132" s="452"/>
      <c r="J132" s="452"/>
      <c r="K132" s="452"/>
    </row>
    <row r="133" spans="1:11" ht="12.75">
      <c r="A133" s="452"/>
      <c r="B133" s="452"/>
      <c r="C133" s="452"/>
      <c r="D133" s="452"/>
      <c r="E133" s="452"/>
      <c r="F133" s="452"/>
      <c r="G133" s="452"/>
      <c r="H133" s="452"/>
      <c r="I133" s="452"/>
      <c r="J133" s="452"/>
      <c r="K133" s="452"/>
    </row>
    <row r="134" spans="1:11" ht="12.75">
      <c r="A134" s="452"/>
      <c r="B134" s="452"/>
      <c r="C134" s="452"/>
      <c r="D134" s="452"/>
      <c r="E134" s="452"/>
      <c r="F134" s="452"/>
      <c r="G134" s="452"/>
      <c r="H134" s="452"/>
      <c r="I134" s="452"/>
      <c r="J134" s="452"/>
      <c r="K134" s="452"/>
    </row>
    <row r="135" spans="1:11" ht="12.75">
      <c r="A135" s="452"/>
      <c r="B135" s="452"/>
      <c r="C135" s="452"/>
      <c r="D135" s="452"/>
      <c r="E135" s="452"/>
      <c r="F135" s="452"/>
      <c r="G135" s="452"/>
      <c r="H135" s="452"/>
      <c r="I135" s="452"/>
      <c r="J135" s="452"/>
      <c r="K135" s="452"/>
    </row>
    <row r="136" spans="1:11" ht="12.75">
      <c r="A136" s="452"/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</row>
    <row r="137" spans="1:11" ht="12.75">
      <c r="A137" s="452"/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</row>
    <row r="138" spans="1:11" ht="12.75">
      <c r="A138" s="452"/>
      <c r="B138" s="452"/>
      <c r="C138" s="452"/>
      <c r="D138" s="452"/>
      <c r="E138" s="452"/>
      <c r="F138" s="452"/>
      <c r="G138" s="452"/>
      <c r="H138" s="452"/>
      <c r="I138" s="452"/>
      <c r="J138" s="452"/>
      <c r="K138" s="452"/>
    </row>
    <row r="139" ht="12.75">
      <c r="A139" s="452"/>
    </row>
    <row r="140" ht="12.75">
      <c r="A140" s="452"/>
    </row>
    <row r="141" ht="12.75">
      <c r="A141" s="452"/>
    </row>
    <row r="142" ht="12.75">
      <c r="A142" s="452"/>
    </row>
    <row r="143" ht="12.75">
      <c r="A143" s="452"/>
    </row>
    <row r="144" ht="12.75">
      <c r="A144" s="452"/>
    </row>
    <row r="145" ht="12.75">
      <c r="A145" s="452"/>
    </row>
    <row r="146" ht="12.75">
      <c r="A146" s="452"/>
    </row>
    <row r="147" ht="12.75">
      <c r="A147" s="452"/>
    </row>
    <row r="148" ht="12.75">
      <c r="A148" s="452"/>
    </row>
    <row r="149" ht="12.75">
      <c r="A149" s="452"/>
    </row>
    <row r="150" ht="12.75">
      <c r="A150" s="452"/>
    </row>
    <row r="151" ht="12.75">
      <c r="A151" s="452"/>
    </row>
    <row r="152" ht="12.75">
      <c r="A152" s="452"/>
    </row>
    <row r="153" ht="12.75">
      <c r="A153" s="452"/>
    </row>
    <row r="154" ht="12.75">
      <c r="A154" s="452"/>
    </row>
    <row r="155" ht="12.75">
      <c r="A155" s="452"/>
    </row>
    <row r="156" ht="12.75">
      <c r="A156" s="452"/>
    </row>
    <row r="157" ht="12.75">
      <c r="A157" s="452"/>
    </row>
    <row r="158" ht="12.75">
      <c r="A158" s="452"/>
    </row>
    <row r="159" ht="12.75">
      <c r="A159" s="452"/>
    </row>
    <row r="160" ht="12.75">
      <c r="A160" s="452"/>
    </row>
    <row r="161" ht="12.75">
      <c r="A161" s="452"/>
    </row>
    <row r="162" ht="12.75">
      <c r="A162" s="452"/>
    </row>
    <row r="163" ht="12.75">
      <c r="A163" s="452"/>
    </row>
    <row r="164" ht="12.75">
      <c r="A164" s="452"/>
    </row>
  </sheetData>
  <sheetProtection/>
  <mergeCells count="8">
    <mergeCell ref="B4:C4"/>
    <mergeCell ref="G131:H131"/>
    <mergeCell ref="A1:K1"/>
    <mergeCell ref="B3:C3"/>
    <mergeCell ref="D3:E3"/>
    <mergeCell ref="F3:G3"/>
    <mergeCell ref="H3:I3"/>
    <mergeCell ref="J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8.57421875" style="0" customWidth="1"/>
    <col min="2" max="2" width="7.421875" style="0" customWidth="1"/>
    <col min="3" max="3" width="1.28515625" style="0" customWidth="1"/>
    <col min="4" max="4" width="11.140625" style="0" customWidth="1"/>
    <col min="5" max="5" width="10.8515625" style="0" customWidth="1"/>
    <col min="6" max="6" width="10.140625" style="0" customWidth="1"/>
    <col min="7" max="7" width="10.8515625" style="0" customWidth="1"/>
    <col min="8" max="8" width="10.281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1.140625" style="0" customWidth="1"/>
    <col min="13" max="13" width="11.00390625" style="0" customWidth="1"/>
    <col min="14" max="14" width="17.140625" style="0" customWidth="1"/>
    <col min="16" max="16" width="9.7109375" style="0" customWidth="1"/>
    <col min="18" max="18" width="12.57421875" style="0" customWidth="1"/>
  </cols>
  <sheetData>
    <row r="1" spans="1:19" ht="24.75" customHeight="1">
      <c r="A1" s="793" t="s">
        <v>343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550"/>
      <c r="M1" s="550"/>
      <c r="N1" s="550"/>
      <c r="O1" s="550"/>
      <c r="P1" s="539"/>
      <c r="Q1" s="539"/>
      <c r="R1" s="540"/>
      <c r="S1" s="199"/>
    </row>
    <row r="2" spans="1:19" ht="18.75" customHeight="1" thickBot="1">
      <c r="A2" s="796" t="s">
        <v>406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199"/>
      <c r="M2" s="199"/>
      <c r="N2" s="199"/>
      <c r="O2" s="199"/>
      <c r="P2" s="199"/>
      <c r="Q2" s="199"/>
      <c r="R2" s="204"/>
      <c r="S2" s="199"/>
    </row>
    <row r="3" spans="1:18" ht="20.25" customHeight="1">
      <c r="A3" s="799" t="s">
        <v>345</v>
      </c>
      <c r="B3" s="800"/>
      <c r="C3" s="801"/>
      <c r="D3" s="915" t="s">
        <v>351</v>
      </c>
      <c r="E3" s="916"/>
      <c r="F3" s="916"/>
      <c r="G3" s="916"/>
      <c r="H3" s="916"/>
      <c r="I3" s="916"/>
      <c r="J3" s="916"/>
      <c r="K3" s="916"/>
      <c r="L3" s="917" t="s">
        <v>351</v>
      </c>
      <c r="M3" s="917"/>
      <c r="N3" s="917"/>
      <c r="O3" s="918"/>
      <c r="P3" s="919" t="s">
        <v>351</v>
      </c>
      <c r="Q3" s="917"/>
      <c r="R3" s="920"/>
    </row>
    <row r="4" spans="1:27" ht="20.25" customHeight="1">
      <c r="A4" s="802"/>
      <c r="B4" s="803"/>
      <c r="C4" s="804"/>
      <c r="D4" s="921" t="s">
        <v>352</v>
      </c>
      <c r="E4" s="922"/>
      <c r="F4" s="922"/>
      <c r="G4" s="922"/>
      <c r="H4" s="922"/>
      <c r="I4" s="922"/>
      <c r="J4" s="922"/>
      <c r="K4" s="922"/>
      <c r="L4" s="921" t="s">
        <v>352</v>
      </c>
      <c r="M4" s="922"/>
      <c r="N4" s="922"/>
      <c r="O4" s="922"/>
      <c r="P4" s="923" t="s">
        <v>407</v>
      </c>
      <c r="Q4" s="924"/>
      <c r="R4" s="925"/>
      <c r="T4" s="910" t="s">
        <v>408</v>
      </c>
      <c r="U4" s="910"/>
      <c r="V4" s="910"/>
      <c r="W4" s="910"/>
      <c r="X4" s="910"/>
      <c r="Y4" s="910"/>
      <c r="Z4" s="910"/>
      <c r="AA4" s="910"/>
    </row>
    <row r="5" spans="1:27" ht="52.5" customHeight="1" thickBot="1">
      <c r="A5" s="805"/>
      <c r="B5" s="806"/>
      <c r="C5" s="807"/>
      <c r="D5" s="579" t="s">
        <v>409</v>
      </c>
      <c r="E5" s="579" t="s">
        <v>410</v>
      </c>
      <c r="F5" s="579" t="s">
        <v>411</v>
      </c>
      <c r="G5" s="580" t="s">
        <v>412</v>
      </c>
      <c r="H5" s="580" t="s">
        <v>413</v>
      </c>
      <c r="I5" s="580" t="s">
        <v>414</v>
      </c>
      <c r="J5" s="580" t="s">
        <v>415</v>
      </c>
      <c r="K5" s="580" t="s">
        <v>416</v>
      </c>
      <c r="L5" s="581" t="s">
        <v>417</v>
      </c>
      <c r="M5" s="581" t="s">
        <v>418</v>
      </c>
      <c r="N5" s="581" t="s">
        <v>419</v>
      </c>
      <c r="O5" s="581" t="s">
        <v>192</v>
      </c>
      <c r="P5" s="581" t="s">
        <v>420</v>
      </c>
      <c r="Q5" s="581" t="s">
        <v>421</v>
      </c>
      <c r="R5" s="544" t="s">
        <v>192</v>
      </c>
      <c r="T5" s="911" t="s">
        <v>260</v>
      </c>
      <c r="U5" s="912"/>
      <c r="V5" s="582" t="s">
        <v>422</v>
      </c>
      <c r="W5" s="911" t="s">
        <v>423</v>
      </c>
      <c r="X5" s="768"/>
      <c r="Y5" s="768"/>
      <c r="Z5" s="912"/>
      <c r="AA5" s="582" t="s">
        <v>192</v>
      </c>
    </row>
    <row r="6" spans="1:27" ht="24" customHeight="1">
      <c r="A6" s="808">
        <v>0.041666666666666664</v>
      </c>
      <c r="B6" s="809"/>
      <c r="C6" s="810"/>
      <c r="D6" s="561">
        <v>2.052</v>
      </c>
      <c r="E6" s="561">
        <v>0.951</v>
      </c>
      <c r="F6" s="561">
        <v>3.173</v>
      </c>
      <c r="G6" s="562">
        <v>0.927</v>
      </c>
      <c r="H6" s="562">
        <v>1.728</v>
      </c>
      <c r="I6" s="562">
        <v>0.761</v>
      </c>
      <c r="J6" s="562">
        <v>3.078</v>
      </c>
      <c r="K6" s="562">
        <v>0.693</v>
      </c>
      <c r="L6" s="568">
        <v>0.304</v>
      </c>
      <c r="M6" s="568">
        <v>0.009</v>
      </c>
      <c r="N6" s="568">
        <v>0.082</v>
      </c>
      <c r="O6" s="595">
        <f>N6+M6+L6+K6+J6+I6+H6+G6+F6+E6+D6</f>
        <v>13.758000000000001</v>
      </c>
      <c r="P6" s="583">
        <v>0.056</v>
      </c>
      <c r="Q6" s="583">
        <v>0.024</v>
      </c>
      <c r="R6" s="584">
        <f>SUM(P6:Q6)</f>
        <v>0.08</v>
      </c>
      <c r="T6" s="561"/>
      <c r="U6" s="585"/>
      <c r="V6" s="548"/>
      <c r="W6" s="561"/>
      <c r="X6" s="561"/>
      <c r="Y6" s="561"/>
      <c r="Z6" s="586"/>
      <c r="AA6" s="587"/>
    </row>
    <row r="7" spans="1:27" ht="24" customHeight="1">
      <c r="A7" s="784">
        <v>0.0833333333333333</v>
      </c>
      <c r="B7" s="785"/>
      <c r="C7" s="786"/>
      <c r="D7" s="561">
        <v>2.129</v>
      </c>
      <c r="E7" s="561">
        <v>0.965</v>
      </c>
      <c r="F7" s="561">
        <v>3.227</v>
      </c>
      <c r="G7" s="562">
        <v>0.963</v>
      </c>
      <c r="H7" s="562">
        <v>1.747</v>
      </c>
      <c r="I7" s="562">
        <v>0.765</v>
      </c>
      <c r="J7" s="562">
        <v>3.078</v>
      </c>
      <c r="K7" s="562">
        <v>0.756</v>
      </c>
      <c r="L7" s="568">
        <v>0.298</v>
      </c>
      <c r="M7" s="568">
        <v>0.007</v>
      </c>
      <c r="N7" s="568">
        <v>0.082</v>
      </c>
      <c r="O7" s="568">
        <f aca="true" t="shared" si="0" ref="O7:O29">N7+M7+L7+K7+J7+I7+H7+G7+F7+E7+D7</f>
        <v>14.017</v>
      </c>
      <c r="P7" s="587">
        <v>0.051</v>
      </c>
      <c r="Q7" s="587">
        <v>0.022</v>
      </c>
      <c r="R7" s="589">
        <f>SUM(P7:Q7)</f>
        <v>0.073</v>
      </c>
      <c r="T7" s="561"/>
      <c r="U7" s="590"/>
      <c r="V7" s="577"/>
      <c r="W7" s="561"/>
      <c r="X7" s="561"/>
      <c r="Y7" s="561"/>
      <c r="Z7" s="591"/>
      <c r="AA7" s="587"/>
    </row>
    <row r="8" spans="1:27" ht="24" customHeight="1">
      <c r="A8" s="784">
        <v>0.125</v>
      </c>
      <c r="B8" s="785"/>
      <c r="C8" s="786"/>
      <c r="D8" s="567">
        <v>1.841</v>
      </c>
      <c r="E8" s="588">
        <v>1.008</v>
      </c>
      <c r="F8" s="567">
        <v>2.907</v>
      </c>
      <c r="G8" s="569">
        <v>0.981</v>
      </c>
      <c r="H8" s="569">
        <v>1.742</v>
      </c>
      <c r="I8" s="569">
        <v>0.765</v>
      </c>
      <c r="J8" s="569">
        <v>3.06</v>
      </c>
      <c r="K8" s="569">
        <v>0.666</v>
      </c>
      <c r="L8" s="568">
        <v>0.302</v>
      </c>
      <c r="M8" s="568">
        <v>0.018</v>
      </c>
      <c r="N8" s="568">
        <v>0.082</v>
      </c>
      <c r="O8" s="568">
        <f t="shared" si="0"/>
        <v>13.371999999999998</v>
      </c>
      <c r="P8" s="587">
        <v>0.044</v>
      </c>
      <c r="Q8" s="587">
        <v>0.021</v>
      </c>
      <c r="R8" s="589">
        <f aca="true" t="shared" si="1" ref="R8:R28">SUM(P8:Q8)</f>
        <v>0.065</v>
      </c>
      <c r="T8" s="561"/>
      <c r="U8" s="590"/>
      <c r="V8" s="548"/>
      <c r="W8" s="561"/>
      <c r="X8" s="561"/>
      <c r="Y8" s="561"/>
      <c r="Z8" s="591"/>
      <c r="AA8" s="587"/>
    </row>
    <row r="9" spans="1:27" ht="24" customHeight="1">
      <c r="A9" s="901">
        <v>0.166666666666667</v>
      </c>
      <c r="B9" s="902"/>
      <c r="C9" s="903"/>
      <c r="D9" s="725">
        <v>2.151</v>
      </c>
      <c r="E9" s="725">
        <v>0.96</v>
      </c>
      <c r="F9" s="725">
        <v>3.191</v>
      </c>
      <c r="G9" s="725">
        <v>0.972</v>
      </c>
      <c r="H9" s="725">
        <v>1.675</v>
      </c>
      <c r="I9" s="725">
        <v>0.747</v>
      </c>
      <c r="J9" s="725">
        <v>3.06</v>
      </c>
      <c r="K9" s="725">
        <v>0.738</v>
      </c>
      <c r="L9" s="725">
        <v>0.317</v>
      </c>
      <c r="M9" s="725">
        <v>0.014</v>
      </c>
      <c r="N9" s="725">
        <v>0.082</v>
      </c>
      <c r="O9" s="725">
        <f t="shared" si="0"/>
        <v>13.907</v>
      </c>
      <c r="P9" s="726">
        <v>0.033</v>
      </c>
      <c r="Q9" s="726">
        <v>0.022</v>
      </c>
      <c r="R9" s="727">
        <f t="shared" si="1"/>
        <v>0.055</v>
      </c>
      <c r="T9" s="561"/>
      <c r="U9" s="590"/>
      <c r="V9" s="578"/>
      <c r="W9" s="561"/>
      <c r="X9" s="561"/>
      <c r="Y9" s="561"/>
      <c r="Z9" s="591"/>
      <c r="AA9" s="587"/>
    </row>
    <row r="10" spans="1:27" ht="24" customHeight="1">
      <c r="A10" s="901">
        <v>0.208333333333333</v>
      </c>
      <c r="B10" s="902"/>
      <c r="C10" s="903"/>
      <c r="D10" s="728">
        <v>1.751</v>
      </c>
      <c r="E10" s="728">
        <v>0.955</v>
      </c>
      <c r="F10" s="728">
        <v>2.776</v>
      </c>
      <c r="G10" s="586">
        <v>0.936</v>
      </c>
      <c r="H10" s="586">
        <v>1.651</v>
      </c>
      <c r="I10" s="586">
        <v>0.729</v>
      </c>
      <c r="J10" s="586">
        <v>2.97</v>
      </c>
      <c r="K10" s="586">
        <v>0.675</v>
      </c>
      <c r="L10" s="725">
        <v>0.312</v>
      </c>
      <c r="M10" s="725">
        <v>0.059</v>
      </c>
      <c r="N10" s="725">
        <v>0.082</v>
      </c>
      <c r="O10" s="725">
        <f t="shared" si="0"/>
        <v>12.896</v>
      </c>
      <c r="P10" s="726">
        <v>0.03</v>
      </c>
      <c r="Q10" s="726">
        <v>0.021</v>
      </c>
      <c r="R10" s="727">
        <f t="shared" si="1"/>
        <v>0.051000000000000004</v>
      </c>
      <c r="T10" s="561"/>
      <c r="U10" s="590"/>
      <c r="V10" s="548"/>
      <c r="W10" s="561"/>
      <c r="X10" s="561"/>
      <c r="Y10" s="561"/>
      <c r="Z10" s="591"/>
      <c r="AA10" s="587"/>
    </row>
    <row r="11" spans="1:27" ht="24" customHeight="1">
      <c r="A11" s="901">
        <v>0.25</v>
      </c>
      <c r="B11" s="902"/>
      <c r="C11" s="903"/>
      <c r="D11" s="725">
        <v>2.264</v>
      </c>
      <c r="E11" s="725">
        <v>1.027</v>
      </c>
      <c r="F11" s="725">
        <v>3.209</v>
      </c>
      <c r="G11" s="586">
        <v>0.918</v>
      </c>
      <c r="H11" s="586">
        <v>1.598</v>
      </c>
      <c r="I11" s="586">
        <v>0.734</v>
      </c>
      <c r="J11" s="586">
        <v>3.015</v>
      </c>
      <c r="K11" s="586">
        <v>0.72</v>
      </c>
      <c r="L11" s="725">
        <v>0.303</v>
      </c>
      <c r="M11" s="725">
        <v>0.088</v>
      </c>
      <c r="N11" s="725">
        <v>0.082</v>
      </c>
      <c r="O11" s="725">
        <f t="shared" si="0"/>
        <v>13.957999999999998</v>
      </c>
      <c r="P11" s="726">
        <v>0.026</v>
      </c>
      <c r="Q11" s="726">
        <v>0.024</v>
      </c>
      <c r="R11" s="727">
        <f t="shared" si="1"/>
        <v>0.05</v>
      </c>
      <c r="T11" s="561"/>
      <c r="U11" s="590"/>
      <c r="V11" s="548"/>
      <c r="W11" s="561"/>
      <c r="X11" s="561"/>
      <c r="Y11" s="561"/>
      <c r="Z11" s="591"/>
      <c r="AA11" s="587"/>
    </row>
    <row r="12" spans="1:27" ht="24" customHeight="1">
      <c r="A12" s="901">
        <v>0.291666666666667</v>
      </c>
      <c r="B12" s="902"/>
      <c r="C12" s="903"/>
      <c r="D12" s="725">
        <v>0.855</v>
      </c>
      <c r="E12" s="725">
        <v>2.008</v>
      </c>
      <c r="F12" s="725">
        <v>1.562</v>
      </c>
      <c r="G12" s="586">
        <v>0.945</v>
      </c>
      <c r="H12" s="586">
        <v>1.699</v>
      </c>
      <c r="I12" s="586">
        <v>0.716</v>
      </c>
      <c r="J12" s="586">
        <v>2.691</v>
      </c>
      <c r="K12" s="586">
        <v>0.306</v>
      </c>
      <c r="L12" s="725">
        <v>0.317</v>
      </c>
      <c r="M12" s="725">
        <v>0.097</v>
      </c>
      <c r="N12" s="725">
        <v>0.082</v>
      </c>
      <c r="O12" s="725">
        <f t="shared" si="0"/>
        <v>11.277999999999999</v>
      </c>
      <c r="P12" s="726">
        <v>0.025</v>
      </c>
      <c r="Q12" s="726">
        <v>0.02</v>
      </c>
      <c r="R12" s="727">
        <f t="shared" si="1"/>
        <v>0.045</v>
      </c>
      <c r="T12" s="561"/>
      <c r="U12" s="590"/>
      <c r="V12" s="548"/>
      <c r="W12" s="561"/>
      <c r="X12" s="561"/>
      <c r="Y12" s="561"/>
      <c r="Z12" s="591"/>
      <c r="AA12" s="587"/>
    </row>
    <row r="13" spans="1:27" ht="24" customHeight="1">
      <c r="A13" s="901">
        <v>0.333333333333333</v>
      </c>
      <c r="B13" s="902"/>
      <c r="C13" s="903"/>
      <c r="D13" s="725">
        <v>0.72</v>
      </c>
      <c r="E13" s="570">
        <v>0.864</v>
      </c>
      <c r="F13" s="725">
        <v>0.324</v>
      </c>
      <c r="G13" s="586">
        <v>0.873</v>
      </c>
      <c r="H13" s="586">
        <v>1.44</v>
      </c>
      <c r="I13" s="586">
        <v>0.711</v>
      </c>
      <c r="J13" s="586">
        <v>1.377</v>
      </c>
      <c r="K13" s="586">
        <v>0.243</v>
      </c>
      <c r="L13" s="725">
        <v>0.31</v>
      </c>
      <c r="M13" s="725">
        <v>0.126</v>
      </c>
      <c r="N13" s="725">
        <v>0.082</v>
      </c>
      <c r="O13" s="725">
        <f t="shared" si="0"/>
        <v>7.069999999999999</v>
      </c>
      <c r="P13" s="726">
        <v>0.043</v>
      </c>
      <c r="Q13" s="726">
        <v>0.025</v>
      </c>
      <c r="R13" s="727">
        <f t="shared" si="1"/>
        <v>0.068</v>
      </c>
      <c r="T13" s="561"/>
      <c r="U13" s="590"/>
      <c r="V13" s="545"/>
      <c r="W13" s="561"/>
      <c r="X13" s="561"/>
      <c r="Y13" s="561"/>
      <c r="Z13" s="591"/>
      <c r="AA13" s="587"/>
    </row>
    <row r="14" spans="1:27" ht="24" customHeight="1">
      <c r="A14" s="901">
        <v>0.375</v>
      </c>
      <c r="B14" s="902"/>
      <c r="C14" s="903"/>
      <c r="D14" s="725">
        <v>0.724</v>
      </c>
      <c r="E14" s="725">
        <v>0.907</v>
      </c>
      <c r="F14" s="725">
        <v>0.185</v>
      </c>
      <c r="G14" s="586">
        <v>0.837</v>
      </c>
      <c r="H14" s="586">
        <v>1.219</v>
      </c>
      <c r="I14" s="586">
        <v>0.738</v>
      </c>
      <c r="J14" s="586">
        <v>0.747</v>
      </c>
      <c r="K14" s="586">
        <v>0.252</v>
      </c>
      <c r="L14" s="725">
        <v>0.307</v>
      </c>
      <c r="M14" s="725">
        <v>0.077</v>
      </c>
      <c r="N14" s="725">
        <v>0.082</v>
      </c>
      <c r="O14" s="725">
        <f t="shared" si="0"/>
        <v>6.074999999999999</v>
      </c>
      <c r="P14" s="726">
        <v>0.092</v>
      </c>
      <c r="Q14" s="726">
        <v>0.038</v>
      </c>
      <c r="R14" s="727">
        <f t="shared" si="1"/>
        <v>0.13</v>
      </c>
      <c r="T14" s="561"/>
      <c r="U14" s="590"/>
      <c r="V14" s="577"/>
      <c r="W14" s="561"/>
      <c r="X14" s="561"/>
      <c r="Y14" s="561"/>
      <c r="Z14" s="591"/>
      <c r="AA14" s="587"/>
    </row>
    <row r="15" spans="1:27" ht="24" customHeight="1">
      <c r="A15" s="901">
        <v>0.416666666666666</v>
      </c>
      <c r="B15" s="902"/>
      <c r="C15" s="903"/>
      <c r="D15" s="725">
        <v>0.828</v>
      </c>
      <c r="E15" s="725">
        <v>1.042</v>
      </c>
      <c r="F15" s="725">
        <v>0.18</v>
      </c>
      <c r="G15" s="586">
        <v>0.891</v>
      </c>
      <c r="H15" s="586">
        <v>1.622</v>
      </c>
      <c r="I15" s="586">
        <v>0.756</v>
      </c>
      <c r="J15" s="586">
        <v>0.734</v>
      </c>
      <c r="K15" s="586">
        <v>0.261</v>
      </c>
      <c r="L15" s="725">
        <v>0.354</v>
      </c>
      <c r="M15" s="725">
        <v>0.092</v>
      </c>
      <c r="N15" s="725">
        <v>0.082</v>
      </c>
      <c r="O15" s="725">
        <f t="shared" si="0"/>
        <v>6.842</v>
      </c>
      <c r="P15" s="726">
        <v>0.117</v>
      </c>
      <c r="Q15" s="726">
        <v>0.041</v>
      </c>
      <c r="R15" s="727">
        <f t="shared" si="1"/>
        <v>0.158</v>
      </c>
      <c r="T15" s="561"/>
      <c r="U15" s="590"/>
      <c r="V15" s="577"/>
      <c r="W15" s="561"/>
      <c r="X15" s="561"/>
      <c r="Y15" s="561"/>
      <c r="Z15" s="591"/>
      <c r="AA15" s="587"/>
    </row>
    <row r="16" spans="1:27" ht="24" customHeight="1">
      <c r="A16" s="901">
        <v>0.458333333333333</v>
      </c>
      <c r="B16" s="902"/>
      <c r="C16" s="903"/>
      <c r="D16" s="725">
        <v>0.729</v>
      </c>
      <c r="E16" s="725">
        <v>0.97</v>
      </c>
      <c r="F16" s="725">
        <v>0.185</v>
      </c>
      <c r="G16" s="586">
        <v>0.719</v>
      </c>
      <c r="H16" s="586">
        <v>1.666</v>
      </c>
      <c r="I16" s="586">
        <v>0.765</v>
      </c>
      <c r="J16" s="586">
        <v>0.738</v>
      </c>
      <c r="K16" s="586">
        <v>0.252</v>
      </c>
      <c r="L16" s="725">
        <v>0.327</v>
      </c>
      <c r="M16" s="725">
        <v>0.083</v>
      </c>
      <c r="N16" s="725">
        <v>0.082</v>
      </c>
      <c r="O16" s="725">
        <f t="shared" si="0"/>
        <v>6.515999999999999</v>
      </c>
      <c r="P16" s="726">
        <v>0.102</v>
      </c>
      <c r="Q16" s="726">
        <v>0.043</v>
      </c>
      <c r="R16" s="727">
        <f t="shared" si="1"/>
        <v>0.145</v>
      </c>
      <c r="T16" s="561"/>
      <c r="U16" s="590"/>
      <c r="V16" s="545"/>
      <c r="W16" s="561"/>
      <c r="X16" s="561"/>
      <c r="Y16" s="561"/>
      <c r="Z16" s="591"/>
      <c r="AA16" s="587"/>
    </row>
    <row r="17" spans="1:27" ht="24" customHeight="1">
      <c r="A17" s="901">
        <v>0.5</v>
      </c>
      <c r="B17" s="902"/>
      <c r="C17" s="903"/>
      <c r="D17" s="725">
        <v>0.702</v>
      </c>
      <c r="E17" s="725">
        <v>0.902</v>
      </c>
      <c r="F17" s="725">
        <v>0.356</v>
      </c>
      <c r="G17" s="586">
        <v>0.81</v>
      </c>
      <c r="H17" s="586">
        <v>1.474</v>
      </c>
      <c r="I17" s="586">
        <v>0.734</v>
      </c>
      <c r="J17" s="586">
        <v>0.99</v>
      </c>
      <c r="K17" s="586">
        <v>0.27</v>
      </c>
      <c r="L17" s="725">
        <v>0.311</v>
      </c>
      <c r="M17" s="725">
        <v>0.043</v>
      </c>
      <c r="N17" s="725">
        <v>0.082</v>
      </c>
      <c r="O17" s="725">
        <f t="shared" si="0"/>
        <v>6.674</v>
      </c>
      <c r="P17" s="726">
        <v>0.101</v>
      </c>
      <c r="Q17" s="726">
        <v>0.059</v>
      </c>
      <c r="R17" s="727">
        <f t="shared" si="1"/>
        <v>0.16</v>
      </c>
      <c r="T17" s="561"/>
      <c r="U17" s="590"/>
      <c r="V17" s="545"/>
      <c r="W17" s="561"/>
      <c r="X17" s="561"/>
      <c r="Y17" s="561"/>
      <c r="Z17" s="591"/>
      <c r="AA17" s="587"/>
    </row>
    <row r="18" spans="1:27" ht="24" customHeight="1">
      <c r="A18" s="901">
        <v>0.541666666666667</v>
      </c>
      <c r="B18" s="902"/>
      <c r="C18" s="903"/>
      <c r="D18" s="725">
        <v>0.81</v>
      </c>
      <c r="E18" s="725">
        <v>0.85</v>
      </c>
      <c r="F18" s="725">
        <v>1.386</v>
      </c>
      <c r="G18" s="586">
        <v>0.792</v>
      </c>
      <c r="H18" s="586">
        <v>1.306</v>
      </c>
      <c r="I18" s="586">
        <v>0.738</v>
      </c>
      <c r="J18" s="586">
        <v>1.971</v>
      </c>
      <c r="K18" s="586">
        <v>0.324</v>
      </c>
      <c r="L18" s="725">
        <v>0.297</v>
      </c>
      <c r="M18" s="725">
        <v>0.067</v>
      </c>
      <c r="N18" s="725">
        <v>0.031</v>
      </c>
      <c r="O18" s="725">
        <f t="shared" si="0"/>
        <v>8.572</v>
      </c>
      <c r="P18" s="726">
        <v>0.081</v>
      </c>
      <c r="Q18" s="726">
        <v>0.055</v>
      </c>
      <c r="R18" s="727">
        <f t="shared" si="1"/>
        <v>0.136</v>
      </c>
      <c r="T18" s="561"/>
      <c r="U18" s="590"/>
      <c r="V18" s="545"/>
      <c r="W18" s="561"/>
      <c r="X18" s="561"/>
      <c r="Y18" s="561"/>
      <c r="Z18" s="592"/>
      <c r="AA18" s="587"/>
    </row>
    <row r="19" spans="1:27" ht="24" customHeight="1">
      <c r="A19" s="901">
        <v>0.583333333333333</v>
      </c>
      <c r="B19" s="902"/>
      <c r="C19" s="903"/>
      <c r="D19" s="725">
        <v>1.278</v>
      </c>
      <c r="E19" s="725">
        <v>0.994</v>
      </c>
      <c r="F19" s="725">
        <v>1.458</v>
      </c>
      <c r="G19" s="586">
        <v>0.801</v>
      </c>
      <c r="H19" s="586">
        <v>1.454</v>
      </c>
      <c r="I19" s="586">
        <v>0.779</v>
      </c>
      <c r="J19" s="586">
        <v>2.628</v>
      </c>
      <c r="K19" s="586">
        <v>0.369</v>
      </c>
      <c r="L19" s="725">
        <v>0.295</v>
      </c>
      <c r="M19" s="725">
        <v>0.023</v>
      </c>
      <c r="N19" s="725">
        <v>0.005</v>
      </c>
      <c r="O19" s="725">
        <f t="shared" si="0"/>
        <v>10.084000000000001</v>
      </c>
      <c r="P19" s="726">
        <v>0.099</v>
      </c>
      <c r="Q19" s="726">
        <v>0.045</v>
      </c>
      <c r="R19" s="727">
        <f t="shared" si="1"/>
        <v>0.14400000000000002</v>
      </c>
      <c r="T19" s="561"/>
      <c r="U19" s="590"/>
      <c r="V19" s="545"/>
      <c r="W19" s="561"/>
      <c r="X19" s="561"/>
      <c r="Y19" s="561"/>
      <c r="Z19" s="592"/>
      <c r="AA19" s="587"/>
    </row>
    <row r="20" spans="1:27" ht="24" customHeight="1">
      <c r="A20" s="901">
        <v>0.625</v>
      </c>
      <c r="B20" s="902"/>
      <c r="C20" s="903"/>
      <c r="D20" s="725">
        <v>2.187</v>
      </c>
      <c r="E20" s="725">
        <v>0.974</v>
      </c>
      <c r="F20" s="725">
        <v>2.912</v>
      </c>
      <c r="G20" s="586">
        <v>0.828</v>
      </c>
      <c r="H20" s="586">
        <v>1.464</v>
      </c>
      <c r="I20" s="586">
        <v>0.819</v>
      </c>
      <c r="J20" s="586">
        <v>3.069</v>
      </c>
      <c r="K20" s="586">
        <v>0.594</v>
      </c>
      <c r="L20" s="725">
        <v>0.312</v>
      </c>
      <c r="M20" s="725">
        <v>0.029</v>
      </c>
      <c r="N20" s="725">
        <v>0.005</v>
      </c>
      <c r="O20" s="725">
        <f t="shared" si="0"/>
        <v>13.193</v>
      </c>
      <c r="P20" s="726">
        <v>0.109</v>
      </c>
      <c r="Q20" s="726">
        <v>0.044</v>
      </c>
      <c r="R20" s="727">
        <f t="shared" si="1"/>
        <v>0.153</v>
      </c>
      <c r="T20" s="561"/>
      <c r="U20" s="590"/>
      <c r="V20" s="545"/>
      <c r="W20" s="561"/>
      <c r="X20" s="561"/>
      <c r="Y20" s="561"/>
      <c r="Z20" s="592"/>
      <c r="AA20" s="587"/>
    </row>
    <row r="21" spans="1:27" ht="24" customHeight="1">
      <c r="A21" s="901">
        <v>0.666666666666667</v>
      </c>
      <c r="B21" s="902"/>
      <c r="C21" s="903"/>
      <c r="D21" s="725">
        <v>2.201</v>
      </c>
      <c r="E21" s="725">
        <v>0.946</v>
      </c>
      <c r="F21" s="725">
        <v>3.312</v>
      </c>
      <c r="G21" s="586">
        <v>0.882</v>
      </c>
      <c r="H21" s="586">
        <v>1.488</v>
      </c>
      <c r="I21" s="586">
        <v>0.819</v>
      </c>
      <c r="J21" s="586">
        <v>3.069</v>
      </c>
      <c r="K21" s="586">
        <v>0.639</v>
      </c>
      <c r="L21" s="725">
        <v>0.282</v>
      </c>
      <c r="M21" s="725">
        <v>0.038</v>
      </c>
      <c r="N21" s="725">
        <v>0.016</v>
      </c>
      <c r="O21" s="725">
        <f t="shared" si="0"/>
        <v>13.691999999999998</v>
      </c>
      <c r="P21" s="726">
        <v>0.093</v>
      </c>
      <c r="Q21" s="726">
        <v>0.042</v>
      </c>
      <c r="R21" s="727">
        <f t="shared" si="1"/>
        <v>0.135</v>
      </c>
      <c r="T21" s="561"/>
      <c r="U21" s="590"/>
      <c r="V21" s="545"/>
      <c r="W21" s="561"/>
      <c r="X21" s="561"/>
      <c r="Y21" s="561"/>
      <c r="Z21" s="592"/>
      <c r="AA21" s="587"/>
    </row>
    <row r="22" spans="1:27" ht="24" customHeight="1">
      <c r="A22" s="901">
        <v>0.708333333333333</v>
      </c>
      <c r="B22" s="902"/>
      <c r="C22" s="903"/>
      <c r="D22" s="725">
        <v>2.282</v>
      </c>
      <c r="E22" s="725">
        <v>0.931</v>
      </c>
      <c r="F22" s="725">
        <v>3.326</v>
      </c>
      <c r="G22" s="586">
        <v>0.909</v>
      </c>
      <c r="H22" s="586">
        <v>1.579</v>
      </c>
      <c r="I22" s="586">
        <v>0.815</v>
      </c>
      <c r="J22" s="586">
        <v>3.078</v>
      </c>
      <c r="K22" s="586">
        <v>0.684</v>
      </c>
      <c r="L22" s="725">
        <v>0.298</v>
      </c>
      <c r="M22" s="725">
        <v>0.005</v>
      </c>
      <c r="N22" s="725">
        <v>0.05</v>
      </c>
      <c r="O22" s="725">
        <f t="shared" si="0"/>
        <v>13.957</v>
      </c>
      <c r="P22" s="726">
        <v>0.079</v>
      </c>
      <c r="Q22" s="726">
        <v>0.044</v>
      </c>
      <c r="R22" s="727">
        <f t="shared" si="1"/>
        <v>0.123</v>
      </c>
      <c r="T22" s="561"/>
      <c r="U22" s="590"/>
      <c r="V22" s="545"/>
      <c r="W22" s="561"/>
      <c r="X22" s="561"/>
      <c r="Y22" s="561"/>
      <c r="Z22" s="592"/>
      <c r="AA22" s="587"/>
    </row>
    <row r="23" spans="1:27" ht="24" customHeight="1">
      <c r="A23" s="901">
        <v>0.75</v>
      </c>
      <c r="B23" s="902"/>
      <c r="C23" s="903"/>
      <c r="D23" s="725">
        <v>1.445</v>
      </c>
      <c r="E23" s="725">
        <v>0.926</v>
      </c>
      <c r="F23" s="725">
        <v>2.745</v>
      </c>
      <c r="G23" s="586">
        <v>0.909</v>
      </c>
      <c r="H23" s="586">
        <v>1.565</v>
      </c>
      <c r="I23" s="586">
        <v>0.77</v>
      </c>
      <c r="J23" s="586">
        <v>3.006</v>
      </c>
      <c r="K23" s="586">
        <v>0.567</v>
      </c>
      <c r="L23" s="725">
        <v>0.302</v>
      </c>
      <c r="M23" s="725">
        <v>0.016</v>
      </c>
      <c r="N23" s="725">
        <v>0.05</v>
      </c>
      <c r="O23" s="725">
        <f t="shared" si="0"/>
        <v>12.301</v>
      </c>
      <c r="P23" s="726">
        <v>0.047</v>
      </c>
      <c r="Q23" s="726">
        <v>0.045</v>
      </c>
      <c r="R23" s="727">
        <f t="shared" si="1"/>
        <v>0.092</v>
      </c>
      <c r="T23" s="561"/>
      <c r="U23" s="590"/>
      <c r="V23" s="545"/>
      <c r="W23" s="561"/>
      <c r="X23" s="561"/>
      <c r="Y23" s="561"/>
      <c r="Z23" s="592"/>
      <c r="AA23" s="587"/>
    </row>
    <row r="24" spans="1:27" ht="24" customHeight="1">
      <c r="A24" s="901">
        <v>0.791666666666667</v>
      </c>
      <c r="B24" s="902"/>
      <c r="C24" s="903"/>
      <c r="D24" s="725">
        <v>1.791</v>
      </c>
      <c r="E24" s="725">
        <v>0.859</v>
      </c>
      <c r="F24" s="725">
        <v>2.732</v>
      </c>
      <c r="G24" s="586">
        <v>0.891</v>
      </c>
      <c r="H24" s="586">
        <v>1.512</v>
      </c>
      <c r="I24" s="586">
        <v>0.756</v>
      </c>
      <c r="J24" s="586">
        <v>2.943</v>
      </c>
      <c r="K24" s="586">
        <v>0.585</v>
      </c>
      <c r="L24" s="725">
        <v>0.302</v>
      </c>
      <c r="M24" s="725">
        <v>0.022</v>
      </c>
      <c r="N24" s="725">
        <v>0.051</v>
      </c>
      <c r="O24" s="725">
        <f t="shared" si="0"/>
        <v>12.444</v>
      </c>
      <c r="P24" s="726">
        <v>0.041</v>
      </c>
      <c r="Q24" s="726">
        <v>0.034</v>
      </c>
      <c r="R24" s="727">
        <f t="shared" si="1"/>
        <v>0.07500000000000001</v>
      </c>
      <c r="T24" s="561"/>
      <c r="U24" s="590"/>
      <c r="V24" s="545"/>
      <c r="W24" s="561"/>
      <c r="X24" s="561"/>
      <c r="Y24" s="561"/>
      <c r="Z24" s="592"/>
      <c r="AA24" s="587"/>
    </row>
    <row r="25" spans="1:27" ht="24" customHeight="1">
      <c r="A25" s="901">
        <v>0.833333333333333</v>
      </c>
      <c r="B25" s="902"/>
      <c r="C25" s="903"/>
      <c r="D25" s="725">
        <v>2.196</v>
      </c>
      <c r="E25" s="725">
        <v>0.648</v>
      </c>
      <c r="F25" s="725">
        <v>2.997</v>
      </c>
      <c r="G25" s="586">
        <v>0.864</v>
      </c>
      <c r="H25" s="586">
        <v>1.157</v>
      </c>
      <c r="I25" s="586">
        <v>0.711</v>
      </c>
      <c r="J25" s="586">
        <v>2.934</v>
      </c>
      <c r="K25" s="586">
        <v>0.621</v>
      </c>
      <c r="L25" s="725">
        <v>0.307</v>
      </c>
      <c r="M25" s="725">
        <v>0.022</v>
      </c>
      <c r="N25" s="725">
        <v>0.051</v>
      </c>
      <c r="O25" s="725">
        <f t="shared" si="0"/>
        <v>12.508</v>
      </c>
      <c r="P25" s="726">
        <v>0.044</v>
      </c>
      <c r="Q25" s="726">
        <v>0.031</v>
      </c>
      <c r="R25" s="727">
        <f t="shared" si="1"/>
        <v>0.075</v>
      </c>
      <c r="T25" s="561"/>
      <c r="U25" s="590"/>
      <c r="V25" s="545"/>
      <c r="W25" s="561"/>
      <c r="X25" s="561"/>
      <c r="Y25" s="561"/>
      <c r="Z25" s="592"/>
      <c r="AA25" s="587"/>
    </row>
    <row r="26" spans="1:27" ht="24" customHeight="1">
      <c r="A26" s="901">
        <v>0.875</v>
      </c>
      <c r="B26" s="902"/>
      <c r="C26" s="903"/>
      <c r="D26" s="725">
        <v>1.719</v>
      </c>
      <c r="E26" s="725">
        <v>0.787</v>
      </c>
      <c r="F26" s="725">
        <v>2.309</v>
      </c>
      <c r="G26" s="586">
        <v>0.882</v>
      </c>
      <c r="H26" s="586">
        <v>1.157</v>
      </c>
      <c r="I26" s="586">
        <v>0.725</v>
      </c>
      <c r="J26" s="586">
        <v>2.943</v>
      </c>
      <c r="K26" s="586">
        <v>0.54</v>
      </c>
      <c r="L26" s="725">
        <v>0.312</v>
      </c>
      <c r="M26" s="725">
        <v>0.025</v>
      </c>
      <c r="N26" s="725">
        <v>0.05</v>
      </c>
      <c r="O26" s="725">
        <f t="shared" si="0"/>
        <v>11.449</v>
      </c>
      <c r="P26" s="726">
        <v>0.048</v>
      </c>
      <c r="Q26" s="726">
        <v>0.033</v>
      </c>
      <c r="R26" s="727">
        <f t="shared" si="1"/>
        <v>0.081</v>
      </c>
      <c r="T26" s="561"/>
      <c r="U26" s="590"/>
      <c r="V26" s="548"/>
      <c r="W26" s="561"/>
      <c r="X26" s="561"/>
      <c r="Y26" s="561"/>
      <c r="Z26" s="592"/>
      <c r="AA26" s="587"/>
    </row>
    <row r="27" spans="1:27" ht="24" customHeight="1">
      <c r="A27" s="901">
        <v>0.916666666666667</v>
      </c>
      <c r="B27" s="902"/>
      <c r="C27" s="903"/>
      <c r="D27" s="725">
        <v>2.34</v>
      </c>
      <c r="E27" s="725">
        <v>0.946</v>
      </c>
      <c r="F27" s="725">
        <v>3.326</v>
      </c>
      <c r="G27" s="586">
        <v>0.909</v>
      </c>
      <c r="H27" s="586">
        <v>1.526</v>
      </c>
      <c r="I27" s="586">
        <v>0.774</v>
      </c>
      <c r="J27" s="586">
        <v>3.06</v>
      </c>
      <c r="K27" s="586">
        <v>0.675</v>
      </c>
      <c r="L27" s="725">
        <v>0.305</v>
      </c>
      <c r="M27" s="725">
        <v>0.014</v>
      </c>
      <c r="N27" s="725">
        <v>0.051</v>
      </c>
      <c r="O27" s="725">
        <f t="shared" si="0"/>
        <v>13.926</v>
      </c>
      <c r="P27" s="726">
        <v>0.046</v>
      </c>
      <c r="Q27" s="726">
        <v>0.031</v>
      </c>
      <c r="R27" s="727">
        <f t="shared" si="1"/>
        <v>0.077</v>
      </c>
      <c r="T27" s="561"/>
      <c r="U27" s="590"/>
      <c r="V27" s="548"/>
      <c r="W27" s="561"/>
      <c r="X27" s="561"/>
      <c r="Y27" s="561"/>
      <c r="Z27" s="592"/>
      <c r="AA27" s="587"/>
    </row>
    <row r="28" spans="1:27" ht="24" customHeight="1">
      <c r="A28" s="901">
        <v>0.958333333333333</v>
      </c>
      <c r="B28" s="902"/>
      <c r="C28" s="903"/>
      <c r="D28" s="725">
        <v>2.282</v>
      </c>
      <c r="E28" s="725">
        <v>0.965</v>
      </c>
      <c r="F28" s="725">
        <v>3.214</v>
      </c>
      <c r="G28" s="586">
        <v>0.934</v>
      </c>
      <c r="H28" s="586">
        <v>1.656</v>
      </c>
      <c r="I28" s="586">
        <v>0.792</v>
      </c>
      <c r="J28" s="586">
        <v>3.06</v>
      </c>
      <c r="K28" s="586">
        <v>0.639</v>
      </c>
      <c r="L28" s="725">
        <v>0.309</v>
      </c>
      <c r="M28" s="725">
        <v>0.023</v>
      </c>
      <c r="N28" s="725">
        <v>0.05</v>
      </c>
      <c r="O28" s="725">
        <f t="shared" si="0"/>
        <v>13.924</v>
      </c>
      <c r="P28" s="726">
        <v>0.039</v>
      </c>
      <c r="Q28" s="726">
        <v>0.029</v>
      </c>
      <c r="R28" s="727">
        <f t="shared" si="1"/>
        <v>0.068</v>
      </c>
      <c r="T28" s="561"/>
      <c r="U28" s="590"/>
      <c r="V28" s="548"/>
      <c r="W28" s="561"/>
      <c r="X28" s="561"/>
      <c r="Y28" s="561"/>
      <c r="Z28" s="592"/>
      <c r="AA28" s="587"/>
    </row>
    <row r="29" spans="1:27" ht="24" customHeight="1" thickBot="1">
      <c r="A29" s="904">
        <v>1</v>
      </c>
      <c r="B29" s="905"/>
      <c r="C29" s="906"/>
      <c r="D29" s="649">
        <v>2.174</v>
      </c>
      <c r="E29" s="649">
        <v>0.965</v>
      </c>
      <c r="F29" s="649">
        <v>3.141</v>
      </c>
      <c r="G29" s="729">
        <v>0.972</v>
      </c>
      <c r="H29" s="729">
        <v>1.675</v>
      </c>
      <c r="I29" s="729">
        <v>0.806</v>
      </c>
      <c r="J29" s="649">
        <v>3.06</v>
      </c>
      <c r="K29" s="729">
        <v>0.738</v>
      </c>
      <c r="L29" s="649">
        <v>0.302</v>
      </c>
      <c r="M29" s="649">
        <v>0.018</v>
      </c>
      <c r="N29" s="649">
        <v>0.05</v>
      </c>
      <c r="O29" s="649">
        <f t="shared" si="0"/>
        <v>13.901</v>
      </c>
      <c r="P29" s="730">
        <v>0.044</v>
      </c>
      <c r="Q29" s="730">
        <v>0.03</v>
      </c>
      <c r="R29" s="731">
        <f>SUM(P29:Q29)</f>
        <v>0.074</v>
      </c>
      <c r="T29" s="573"/>
      <c r="U29" s="593"/>
      <c r="V29" s="549"/>
      <c r="W29" s="573"/>
      <c r="X29" s="573"/>
      <c r="Y29" s="575"/>
      <c r="Z29" s="594"/>
      <c r="AA29" s="587"/>
    </row>
    <row r="30" spans="4:18" ht="13.5" thickBot="1">
      <c r="D30" s="597">
        <f>SUM(D6:D29)</f>
        <v>39.451</v>
      </c>
      <c r="E30" s="597">
        <f aca="true" t="shared" si="2" ref="E30:N30">SUM(E6:E29)</f>
        <v>23.35</v>
      </c>
      <c r="F30" s="597">
        <f t="shared" si="2"/>
        <v>54.13299999999999</v>
      </c>
      <c r="G30" s="597">
        <f t="shared" si="2"/>
        <v>21.345000000000002</v>
      </c>
      <c r="H30" s="597">
        <f t="shared" si="2"/>
        <v>36.800000000000004</v>
      </c>
      <c r="I30" s="597">
        <f t="shared" si="2"/>
        <v>18.225</v>
      </c>
      <c r="J30" s="597">
        <f t="shared" si="2"/>
        <v>60.359</v>
      </c>
      <c r="K30" s="597">
        <f t="shared" si="2"/>
        <v>12.806999999999999</v>
      </c>
      <c r="L30" s="597">
        <f t="shared" si="2"/>
        <v>7.385</v>
      </c>
      <c r="M30" s="597">
        <f t="shared" si="2"/>
        <v>1.0150000000000001</v>
      </c>
      <c r="N30" s="597">
        <f t="shared" si="2"/>
        <v>1.4439999999999997</v>
      </c>
      <c r="O30" s="597">
        <f>SUM(O6:O29)</f>
        <v>276.314</v>
      </c>
      <c r="P30" s="597">
        <f>SUM(P6:P29)</f>
        <v>1.4899999999999998</v>
      </c>
      <c r="Q30" s="597">
        <f>SUM(Q6:Q29)</f>
        <v>0.8230000000000003</v>
      </c>
      <c r="R30" s="597">
        <f>SUM(R6:R29)</f>
        <v>2.313</v>
      </c>
    </row>
    <row r="31" spans="1:24" ht="13.5" thickBot="1">
      <c r="A31" s="907" t="s">
        <v>424</v>
      </c>
      <c r="B31" s="908"/>
      <c r="C31" s="908"/>
      <c r="D31" s="908"/>
      <c r="E31" s="908"/>
      <c r="F31" s="908"/>
      <c r="G31" s="908"/>
      <c r="H31" s="908"/>
      <c r="I31" s="908"/>
      <c r="J31" s="908"/>
      <c r="K31" s="908"/>
      <c r="L31" s="907" t="s">
        <v>424</v>
      </c>
      <c r="M31" s="908"/>
      <c r="N31" s="908"/>
      <c r="O31" s="909"/>
      <c r="P31" s="907" t="s">
        <v>425</v>
      </c>
      <c r="Q31" s="908"/>
      <c r="R31" s="908"/>
      <c r="S31" s="576"/>
      <c r="T31" s="576"/>
      <c r="U31" s="576"/>
      <c r="V31" s="576"/>
      <c r="W31" s="576"/>
      <c r="X31" s="576"/>
    </row>
    <row r="34" ht="12.75">
      <c r="A34" t="s">
        <v>426</v>
      </c>
    </row>
  </sheetData>
  <sheetProtection/>
  <mergeCells count="39">
    <mergeCell ref="L3:O3"/>
    <mergeCell ref="P3:R3"/>
    <mergeCell ref="D4:K4"/>
    <mergeCell ref="L4:O4"/>
    <mergeCell ref="P4:R4"/>
    <mergeCell ref="A7:C7"/>
    <mergeCell ref="A8:C8"/>
    <mergeCell ref="A1:K1"/>
    <mergeCell ref="A2:K2"/>
    <mergeCell ref="A3:C5"/>
    <mergeCell ref="D3:K3"/>
    <mergeCell ref="T4:AA4"/>
    <mergeCell ref="T5:U5"/>
    <mergeCell ref="W5:Z5"/>
    <mergeCell ref="A6:C6"/>
    <mergeCell ref="A19:C19"/>
    <mergeCell ref="A20:C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L31:O31"/>
    <mergeCell ref="P31:R31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K31"/>
  </mergeCells>
  <printOptions/>
  <pageMargins left="0.7" right="0.17" top="0.18" bottom="0.16" header="0.17" footer="0.16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SheetLayoutView="100" zoomScalePageLayoutView="0" workbookViewId="0" topLeftCell="A58">
      <selection activeCell="L18" sqref="L18:N18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9.00390625" style="0" customWidth="1"/>
    <col min="4" max="4" width="11.00390625" style="0" customWidth="1"/>
    <col min="5" max="5" width="8.00390625" style="0" customWidth="1"/>
    <col min="6" max="20" width="6.28125" style="0" customWidth="1"/>
  </cols>
  <sheetData>
    <row r="1" spans="1:20" ht="15.75" customHeight="1">
      <c r="A1" s="739" t="s">
        <v>242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</row>
    <row r="2" spans="1:20" ht="14.25" customHeight="1" thickBo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</row>
    <row r="3" spans="1:20" ht="14.25" customHeight="1" thickBot="1">
      <c r="A3" s="756" t="s">
        <v>0</v>
      </c>
      <c r="B3" s="720"/>
      <c r="C3" s="721"/>
      <c r="D3" s="722"/>
      <c r="E3" s="720" t="s">
        <v>1</v>
      </c>
      <c r="F3" s="722"/>
      <c r="G3" s="721" t="s">
        <v>2</v>
      </c>
      <c r="H3" s="722"/>
      <c r="I3" s="753" t="s">
        <v>181</v>
      </c>
      <c r="J3" s="754"/>
      <c r="K3" s="755"/>
      <c r="L3" s="753" t="s">
        <v>182</v>
      </c>
      <c r="M3" s="754"/>
      <c r="N3" s="755"/>
      <c r="O3" s="753" t="s">
        <v>217</v>
      </c>
      <c r="P3" s="754"/>
      <c r="Q3" s="755"/>
      <c r="R3" s="753" t="s">
        <v>218</v>
      </c>
      <c r="S3" s="754"/>
      <c r="T3" s="755"/>
    </row>
    <row r="4" spans="1:20" ht="11.25" customHeight="1">
      <c r="A4" s="757"/>
      <c r="B4" s="723"/>
      <c r="C4" s="724"/>
      <c r="D4" s="715"/>
      <c r="E4" s="723"/>
      <c r="F4" s="715"/>
      <c r="G4" s="724"/>
      <c r="H4" s="724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3.5" customHeight="1" thickBot="1">
      <c r="A5" s="757"/>
      <c r="B5" s="763"/>
      <c r="C5" s="716"/>
      <c r="D5" s="764"/>
      <c r="E5" s="723"/>
      <c r="F5" s="715"/>
      <c r="G5" s="724"/>
      <c r="H5" s="724"/>
      <c r="I5" s="107" t="s">
        <v>6</v>
      </c>
      <c r="J5" s="108" t="s">
        <v>7</v>
      </c>
      <c r="K5" s="109" t="s">
        <v>8</v>
      </c>
      <c r="L5" s="107" t="s">
        <v>6</v>
      </c>
      <c r="M5" s="108" t="s">
        <v>7</v>
      </c>
      <c r="N5" s="109" t="s">
        <v>8</v>
      </c>
      <c r="O5" s="107" t="s">
        <v>6</v>
      </c>
      <c r="P5" s="108" t="s">
        <v>7</v>
      </c>
      <c r="Q5" s="109" t="s">
        <v>8</v>
      </c>
      <c r="R5" s="107" t="s">
        <v>6</v>
      </c>
      <c r="S5" s="108" t="s">
        <v>7</v>
      </c>
      <c r="T5" s="109" t="s">
        <v>8</v>
      </c>
    </row>
    <row r="6" spans="1:20" ht="13.5" customHeight="1">
      <c r="A6" s="757"/>
      <c r="B6" s="926" t="s">
        <v>9</v>
      </c>
      <c r="C6" s="163"/>
      <c r="D6" s="200" t="s">
        <v>10</v>
      </c>
      <c r="E6" s="720"/>
      <c r="F6" s="722"/>
      <c r="G6" s="18" t="s">
        <v>11</v>
      </c>
      <c r="H6" s="17">
        <v>0.0403</v>
      </c>
      <c r="I6" s="66"/>
      <c r="J6" s="12"/>
      <c r="K6" s="13"/>
      <c r="L6" s="11"/>
      <c r="M6" s="12"/>
      <c r="N6" s="13"/>
      <c r="O6" s="11"/>
      <c r="P6" s="12"/>
      <c r="Q6" s="13"/>
      <c r="R6" s="11"/>
      <c r="S6" s="12"/>
      <c r="T6" s="13"/>
    </row>
    <row r="7" spans="1:20" ht="12.75" customHeight="1">
      <c r="A7" s="757"/>
      <c r="B7" s="719"/>
      <c r="C7" s="2" t="s">
        <v>12</v>
      </c>
      <c r="D7" s="22" t="s">
        <v>13</v>
      </c>
      <c r="E7" s="930" t="s">
        <v>183</v>
      </c>
      <c r="F7" s="931"/>
      <c r="G7" s="25" t="s">
        <v>14</v>
      </c>
      <c r="H7" s="24">
        <v>0.148</v>
      </c>
      <c r="I7" s="266">
        <f>I36</f>
        <v>456</v>
      </c>
      <c r="J7" s="267">
        <f>J36</f>
        <v>4.535064643199999</v>
      </c>
      <c r="K7" s="268"/>
      <c r="L7" s="266">
        <f>L36</f>
        <v>203</v>
      </c>
      <c r="M7" s="267">
        <f>M36</f>
        <v>2.1264526079999997</v>
      </c>
      <c r="N7" s="269"/>
      <c r="O7" s="266">
        <f>O36</f>
        <v>210</v>
      </c>
      <c r="P7" s="267">
        <f>P36</f>
        <v>2.0622924000000005</v>
      </c>
      <c r="Q7" s="269"/>
      <c r="R7" s="266">
        <f>R36</f>
        <v>553</v>
      </c>
      <c r="S7" s="645">
        <f>S36</f>
        <v>5.370362172</v>
      </c>
      <c r="T7" s="268"/>
    </row>
    <row r="8" spans="1:20" ht="12.75" customHeight="1">
      <c r="A8" s="757"/>
      <c r="B8" s="719"/>
      <c r="C8" s="158">
        <v>40</v>
      </c>
      <c r="D8" s="22" t="s">
        <v>15</v>
      </c>
      <c r="E8" s="700" t="s">
        <v>184</v>
      </c>
      <c r="F8" s="702"/>
      <c r="G8" s="203"/>
      <c r="H8" s="204"/>
      <c r="I8" s="61">
        <f>I57</f>
        <v>754.6</v>
      </c>
      <c r="J8" s="270">
        <f>J57</f>
        <v>7.690717791679999</v>
      </c>
      <c r="K8" s="271"/>
      <c r="L8" s="61">
        <f>L57</f>
        <v>756.7</v>
      </c>
      <c r="M8" s="270">
        <f>M57</f>
        <v>7.5766040364</v>
      </c>
      <c r="N8" s="29"/>
      <c r="O8" s="61">
        <f>O57</f>
        <v>752.4</v>
      </c>
      <c r="P8" s="270">
        <f>P57</f>
        <v>7.613693604</v>
      </c>
      <c r="Q8" s="271"/>
      <c r="R8" s="61">
        <f>R57</f>
        <v>793.2</v>
      </c>
      <c r="S8" s="648">
        <f>S57</f>
        <v>7.89041157216</v>
      </c>
      <c r="T8" s="271"/>
    </row>
    <row r="9" spans="1:20" ht="13.5" customHeight="1" thickBot="1">
      <c r="A9" s="757"/>
      <c r="B9" s="719"/>
      <c r="C9" s="2" t="s">
        <v>16</v>
      </c>
      <c r="D9" s="159" t="s">
        <v>186</v>
      </c>
      <c r="E9" s="934"/>
      <c r="F9" s="935"/>
      <c r="G9" s="32"/>
      <c r="H9" s="33"/>
      <c r="I9" s="70">
        <f>I7+I8</f>
        <v>1210.6</v>
      </c>
      <c r="J9" s="70">
        <f>J7+J8</f>
        <v>12.22578243488</v>
      </c>
      <c r="K9" s="162"/>
      <c r="L9" s="35">
        <f>L7+L8</f>
        <v>959.7</v>
      </c>
      <c r="M9" s="643">
        <f>M7+M8</f>
        <v>9.7030566444</v>
      </c>
      <c r="N9" s="162"/>
      <c r="O9" s="35">
        <f>O7+O8</f>
        <v>962.4</v>
      </c>
      <c r="P9" s="643">
        <f>P7+P8</f>
        <v>9.675986004</v>
      </c>
      <c r="Q9" s="37"/>
      <c r="R9" s="35">
        <f>R7+R8</f>
        <v>1346.2</v>
      </c>
      <c r="S9" s="643">
        <f>S7+S8</f>
        <v>13.26077374416</v>
      </c>
      <c r="T9" s="162"/>
    </row>
    <row r="10" spans="1:20" ht="14.25" customHeight="1" thickBot="1">
      <c r="A10" s="757"/>
      <c r="B10" s="719"/>
      <c r="C10" s="202"/>
      <c r="D10" s="201" t="s">
        <v>17</v>
      </c>
      <c r="E10" s="763"/>
      <c r="F10" s="932"/>
      <c r="G10" s="736"/>
      <c r="H10" s="927"/>
      <c r="I10" s="720">
        <v>12</v>
      </c>
      <c r="J10" s="721"/>
      <c r="K10" s="722"/>
      <c r="L10" s="736">
        <v>12</v>
      </c>
      <c r="M10" s="737"/>
      <c r="N10" s="738"/>
      <c r="O10" s="720">
        <v>12</v>
      </c>
      <c r="P10" s="721"/>
      <c r="Q10" s="722"/>
      <c r="R10" s="720">
        <v>12</v>
      </c>
      <c r="S10" s="721"/>
      <c r="T10" s="722"/>
    </row>
    <row r="11" spans="1:20" ht="14.25" customHeight="1">
      <c r="A11" s="757"/>
      <c r="B11" s="719"/>
      <c r="C11" s="163"/>
      <c r="D11" s="198" t="s">
        <v>10</v>
      </c>
      <c r="E11" s="717"/>
      <c r="F11" s="692"/>
      <c r="G11" s="205" t="s">
        <v>11</v>
      </c>
      <c r="H11" s="164">
        <v>0.04636</v>
      </c>
      <c r="I11" s="44"/>
      <c r="J11" s="45"/>
      <c r="K11" s="43"/>
      <c r="L11" s="61"/>
      <c r="M11" s="28"/>
      <c r="N11" s="62"/>
      <c r="O11" s="44"/>
      <c r="P11" s="45"/>
      <c r="Q11" s="43"/>
      <c r="R11" s="44"/>
      <c r="S11" s="45"/>
      <c r="T11" s="43"/>
    </row>
    <row r="12" spans="1:20" ht="13.5" customHeight="1">
      <c r="A12" s="757"/>
      <c r="B12" s="719"/>
      <c r="C12" s="2" t="s">
        <v>18</v>
      </c>
      <c r="D12" s="22" t="s">
        <v>19</v>
      </c>
      <c r="E12" s="930" t="s">
        <v>161</v>
      </c>
      <c r="F12" s="933"/>
      <c r="G12" s="25" t="s">
        <v>14</v>
      </c>
      <c r="H12" s="26">
        <v>0.144</v>
      </c>
      <c r="I12" s="272">
        <f>I48</f>
        <v>410.1</v>
      </c>
      <c r="J12" s="273">
        <f>J48</f>
        <v>3.7887039287999995</v>
      </c>
      <c r="K12" s="268"/>
      <c r="L12" s="272">
        <f>L48</f>
        <v>468.1</v>
      </c>
      <c r="M12" s="273">
        <f>M48</f>
        <v>4.1721153831999995</v>
      </c>
      <c r="N12" s="268"/>
      <c r="O12" s="272">
        <f>O48</f>
        <v>436.1</v>
      </c>
      <c r="P12" s="273">
        <f>P48</f>
        <v>3.8869034792</v>
      </c>
      <c r="Q12" s="268"/>
      <c r="R12" s="272">
        <f>R48</f>
        <v>424.1</v>
      </c>
      <c r="S12" s="647">
        <f>S48</f>
        <v>3.77385232324</v>
      </c>
      <c r="T12" s="268"/>
    </row>
    <row r="13" spans="1:20" ht="13.5" customHeight="1">
      <c r="A13" s="757"/>
      <c r="B13" s="719"/>
      <c r="C13" s="158">
        <v>40</v>
      </c>
      <c r="D13" s="22" t="s">
        <v>20</v>
      </c>
      <c r="E13" s="761" t="s">
        <v>185</v>
      </c>
      <c r="F13" s="666"/>
      <c r="G13" s="203"/>
      <c r="H13" s="199"/>
      <c r="I13" s="265">
        <f>I68</f>
        <v>576</v>
      </c>
      <c r="J13" s="254">
        <f>J68</f>
        <v>5.531570150400001</v>
      </c>
      <c r="K13" s="271"/>
      <c r="L13" s="265">
        <f>L68</f>
        <v>660</v>
      </c>
      <c r="M13" s="254">
        <f>M68</f>
        <v>6.275728799999999</v>
      </c>
      <c r="N13" s="271"/>
      <c r="O13" s="265">
        <f>O68</f>
        <v>636</v>
      </c>
      <c r="P13" s="254">
        <f>P68</f>
        <v>6.04752048</v>
      </c>
      <c r="Q13" s="271"/>
      <c r="R13" s="265">
        <f>R68</f>
        <v>587</v>
      </c>
      <c r="S13" s="619">
        <f>S68</f>
        <v>5.689872006000001</v>
      </c>
      <c r="T13" s="271"/>
    </row>
    <row r="14" spans="1:20" ht="14.25" customHeight="1" thickBot="1">
      <c r="A14" s="757"/>
      <c r="B14" s="719"/>
      <c r="C14" s="2" t="s">
        <v>16</v>
      </c>
      <c r="D14" s="159" t="s">
        <v>186</v>
      </c>
      <c r="E14" s="765"/>
      <c r="F14" s="670"/>
      <c r="G14" s="32"/>
      <c r="H14" s="34"/>
      <c r="I14" s="35">
        <f>I12+I13</f>
        <v>986.1</v>
      </c>
      <c r="J14" s="644">
        <f>J12+J13</f>
        <v>9.3202740792</v>
      </c>
      <c r="K14" s="162"/>
      <c r="L14" s="70">
        <f>L12+L13</f>
        <v>1128.1</v>
      </c>
      <c r="M14" s="643">
        <f>M12+M13</f>
        <v>10.447844183199997</v>
      </c>
      <c r="N14" s="64"/>
      <c r="O14" s="35">
        <f>O12+O13</f>
        <v>1072.1</v>
      </c>
      <c r="P14" s="643">
        <f>P12+P13</f>
        <v>9.9344239592</v>
      </c>
      <c r="Q14" s="37"/>
      <c r="R14" s="35">
        <f>R12+R13</f>
        <v>1011.1</v>
      </c>
      <c r="S14" s="643">
        <f>S12+S13</f>
        <v>9.463724329240002</v>
      </c>
      <c r="T14" s="162"/>
    </row>
    <row r="15" spans="1:20" ht="12.75" customHeight="1" thickBot="1">
      <c r="A15" s="757"/>
      <c r="B15" s="719"/>
      <c r="C15" s="202"/>
      <c r="D15" s="201" t="s">
        <v>17</v>
      </c>
      <c r="E15" s="736"/>
      <c r="F15" s="927"/>
      <c r="G15" s="736"/>
      <c r="H15" s="927"/>
      <c r="I15" s="720">
        <v>12</v>
      </c>
      <c r="J15" s="721"/>
      <c r="K15" s="722"/>
      <c r="L15" s="736">
        <v>12</v>
      </c>
      <c r="M15" s="737"/>
      <c r="N15" s="738"/>
      <c r="O15" s="720">
        <v>12</v>
      </c>
      <c r="P15" s="721"/>
      <c r="Q15" s="722"/>
      <c r="R15" s="720">
        <v>12</v>
      </c>
      <c r="S15" s="721"/>
      <c r="T15" s="722"/>
    </row>
    <row r="16" spans="1:20" ht="12" customHeight="1">
      <c r="A16" s="757"/>
      <c r="B16" s="719"/>
      <c r="C16" s="14"/>
      <c r="D16" s="15"/>
      <c r="E16" s="717"/>
      <c r="F16" s="708"/>
      <c r="G16" s="18" t="s">
        <v>11</v>
      </c>
      <c r="H16" s="17"/>
      <c r="I16" s="44"/>
      <c r="J16" s="45"/>
      <c r="K16" s="43"/>
      <c r="L16" s="46"/>
      <c r="M16" s="45"/>
      <c r="N16" s="47"/>
      <c r="O16" s="44"/>
      <c r="P16" s="45"/>
      <c r="Q16" s="43"/>
      <c r="R16" s="44"/>
      <c r="S16" s="47"/>
      <c r="T16" s="43"/>
    </row>
    <row r="17" spans="1:20" ht="12.75" customHeight="1" thickBot="1">
      <c r="A17" s="757"/>
      <c r="B17" s="719"/>
      <c r="C17" s="21" t="s">
        <v>21</v>
      </c>
      <c r="D17" s="22"/>
      <c r="E17" s="761"/>
      <c r="F17" s="762"/>
      <c r="G17" s="25" t="s">
        <v>14</v>
      </c>
      <c r="H17" s="24"/>
      <c r="I17" s="48"/>
      <c r="J17" s="49"/>
      <c r="K17" s="50"/>
      <c r="L17" s="51"/>
      <c r="M17" s="49"/>
      <c r="N17" s="52"/>
      <c r="O17" s="48"/>
      <c r="P17" s="49"/>
      <c r="Q17" s="50"/>
      <c r="R17" s="48"/>
      <c r="S17" s="52"/>
      <c r="T17" s="50"/>
    </row>
    <row r="18" spans="1:20" ht="12.75" customHeight="1" thickBot="1">
      <c r="A18" s="757"/>
      <c r="B18" s="719"/>
      <c r="C18" s="38" t="s">
        <v>16</v>
      </c>
      <c r="D18" s="39" t="s">
        <v>17</v>
      </c>
      <c r="E18" s="753"/>
      <c r="F18" s="754"/>
      <c r="G18" s="754"/>
      <c r="H18" s="754"/>
      <c r="I18" s="753"/>
      <c r="J18" s="754"/>
      <c r="K18" s="755"/>
      <c r="L18" s="736"/>
      <c r="M18" s="737"/>
      <c r="N18" s="738"/>
      <c r="O18" s="736"/>
      <c r="P18" s="737"/>
      <c r="Q18" s="738"/>
      <c r="R18" s="736"/>
      <c r="S18" s="737"/>
      <c r="T18" s="738"/>
    </row>
    <row r="19" spans="1:20" ht="12.75" customHeight="1">
      <c r="A19" s="757"/>
      <c r="B19" s="719"/>
      <c r="C19" s="864" t="s">
        <v>22</v>
      </c>
      <c r="D19" s="59" t="s">
        <v>10</v>
      </c>
      <c r="E19" s="16"/>
      <c r="F19" s="17"/>
      <c r="G19" s="19"/>
      <c r="H19" s="17"/>
      <c r="I19" s="44"/>
      <c r="J19" s="45"/>
      <c r="K19" s="43"/>
      <c r="L19" s="46"/>
      <c r="M19" s="45"/>
      <c r="N19" s="47"/>
      <c r="O19" s="44"/>
      <c r="P19" s="45"/>
      <c r="Q19" s="43"/>
      <c r="R19" s="44"/>
      <c r="S19" s="47"/>
      <c r="T19" s="43"/>
    </row>
    <row r="20" spans="1:20" ht="12.75" customHeight="1">
      <c r="A20" s="757"/>
      <c r="B20" s="719"/>
      <c r="C20" s="865"/>
      <c r="D20" s="21"/>
      <c r="E20" s="2"/>
      <c r="F20" s="4"/>
      <c r="G20" s="3"/>
      <c r="H20" s="4"/>
      <c r="I20" s="11"/>
      <c r="J20" s="12"/>
      <c r="K20" s="13"/>
      <c r="L20" s="66"/>
      <c r="M20" s="12"/>
      <c r="N20" s="165"/>
      <c r="O20" s="11"/>
      <c r="P20" s="12"/>
      <c r="Q20" s="13"/>
      <c r="R20" s="11"/>
      <c r="S20" s="165"/>
      <c r="T20" s="13"/>
    </row>
    <row r="21" spans="1:20" ht="13.5" customHeight="1" thickBot="1">
      <c r="A21" s="757"/>
      <c r="B21" s="691"/>
      <c r="C21" s="866"/>
      <c r="D21" s="63" t="s">
        <v>23</v>
      </c>
      <c r="E21" s="32"/>
      <c r="F21" s="33"/>
      <c r="G21" s="34"/>
      <c r="H21" s="33"/>
      <c r="I21" s="35">
        <f aca="true" t="shared" si="0" ref="I21:T21">I9+I14</f>
        <v>2196.7</v>
      </c>
      <c r="J21" s="251">
        <f>J9+J14+0.01</f>
        <v>21.55605651408</v>
      </c>
      <c r="K21" s="281">
        <f t="shared" si="0"/>
        <v>0</v>
      </c>
      <c r="L21" s="252">
        <f t="shared" si="0"/>
        <v>2087.8</v>
      </c>
      <c r="M21" s="251">
        <f t="shared" si="0"/>
        <v>20.150900827599997</v>
      </c>
      <c r="N21" s="253">
        <f t="shared" si="0"/>
        <v>0</v>
      </c>
      <c r="O21" s="252">
        <f t="shared" si="0"/>
        <v>2034.5</v>
      </c>
      <c r="P21" s="251">
        <f>P9+P14+0.01</f>
        <v>19.6204099632</v>
      </c>
      <c r="Q21" s="253">
        <f t="shared" si="0"/>
        <v>0</v>
      </c>
      <c r="R21" s="252">
        <f t="shared" si="0"/>
        <v>2357.3</v>
      </c>
      <c r="S21" s="251">
        <f t="shared" si="0"/>
        <v>22.7244980734</v>
      </c>
      <c r="T21" s="162">
        <f t="shared" si="0"/>
        <v>0</v>
      </c>
    </row>
    <row r="22" spans="1:20" ht="11.25" customHeight="1">
      <c r="A22" s="757"/>
      <c r="B22" s="926" t="s">
        <v>24</v>
      </c>
      <c r="C22" s="720" t="s">
        <v>25</v>
      </c>
      <c r="D22" s="721"/>
      <c r="E22" s="721"/>
      <c r="F22" s="722"/>
      <c r="G22" s="717"/>
      <c r="H22" s="708"/>
      <c r="I22" s="5" t="s">
        <v>3</v>
      </c>
      <c r="J22" s="6" t="s">
        <v>4</v>
      </c>
      <c r="K22" s="7" t="s">
        <v>5</v>
      </c>
      <c r="L22" s="65" t="s">
        <v>3</v>
      </c>
      <c r="M22" s="6" t="s">
        <v>4</v>
      </c>
      <c r="N22" s="7" t="s">
        <v>5</v>
      </c>
      <c r="O22" s="5" t="s">
        <v>3</v>
      </c>
      <c r="P22" s="6" t="s">
        <v>4</v>
      </c>
      <c r="Q22" s="7" t="s">
        <v>5</v>
      </c>
      <c r="R22" s="65" t="s">
        <v>3</v>
      </c>
      <c r="S22" s="6" t="s">
        <v>4</v>
      </c>
      <c r="T22" s="7" t="s">
        <v>5</v>
      </c>
    </row>
    <row r="23" spans="1:20" ht="13.5" customHeight="1" thickBot="1">
      <c r="A23" s="757"/>
      <c r="B23" s="719"/>
      <c r="C23" s="763"/>
      <c r="D23" s="716"/>
      <c r="E23" s="716"/>
      <c r="F23" s="764"/>
      <c r="G23" s="35"/>
      <c r="H23" s="37"/>
      <c r="I23" s="107" t="s">
        <v>6</v>
      </c>
      <c r="J23" s="108" t="s">
        <v>7</v>
      </c>
      <c r="K23" s="109" t="s">
        <v>8</v>
      </c>
      <c r="L23" s="66" t="s">
        <v>6</v>
      </c>
      <c r="M23" s="12" t="s">
        <v>7</v>
      </c>
      <c r="N23" s="13" t="s">
        <v>8</v>
      </c>
      <c r="O23" s="107" t="s">
        <v>6</v>
      </c>
      <c r="P23" s="108" t="s">
        <v>7</v>
      </c>
      <c r="Q23" s="109" t="s">
        <v>8</v>
      </c>
      <c r="R23" s="66" t="s">
        <v>6</v>
      </c>
      <c r="S23" s="12" t="s">
        <v>7</v>
      </c>
      <c r="T23" s="13" t="s">
        <v>8</v>
      </c>
    </row>
    <row r="24" spans="1:20" ht="12.75" customHeight="1">
      <c r="A24" s="757"/>
      <c r="B24" s="719"/>
      <c r="C24" s="196" t="s">
        <v>26</v>
      </c>
      <c r="D24" s="197"/>
      <c r="E24" s="187" t="s">
        <v>120</v>
      </c>
      <c r="F24" s="62"/>
      <c r="G24" s="44"/>
      <c r="H24" s="43"/>
      <c r="I24" s="627">
        <v>69</v>
      </c>
      <c r="J24" s="628">
        <f>I24*I72*I74*1.732/1000</f>
        <v>0.6862268868</v>
      </c>
      <c r="K24" s="629"/>
      <c r="L24" s="630">
        <v>34</v>
      </c>
      <c r="M24" s="631">
        <f>L24*L72*L74*1.732/1000</f>
        <v>0.356154624</v>
      </c>
      <c r="N24" s="629"/>
      <c r="O24" s="632">
        <v>34</v>
      </c>
      <c r="P24" s="631">
        <f>O24*O72*O74*1.732/1000</f>
        <v>0.33389496</v>
      </c>
      <c r="Q24" s="633"/>
      <c r="R24" s="627">
        <v>75</v>
      </c>
      <c r="S24" s="631">
        <f>R24*R72*R74*1.732/1000</f>
        <v>0.7283493000000001</v>
      </c>
      <c r="T24" s="43"/>
    </row>
    <row r="25" spans="1:20" ht="12" customHeight="1">
      <c r="A25" s="757"/>
      <c r="B25" s="719"/>
      <c r="C25" s="188" t="s">
        <v>27</v>
      </c>
      <c r="D25" s="189"/>
      <c r="E25" s="190" t="s">
        <v>201</v>
      </c>
      <c r="F25" s="52"/>
      <c r="G25" s="48"/>
      <c r="H25" s="50"/>
      <c r="I25" s="620">
        <v>70</v>
      </c>
      <c r="J25" s="621">
        <f>I25*I72*I74*1.732/1000</f>
        <v>0.696172204</v>
      </c>
      <c r="K25" s="50"/>
      <c r="L25" s="625">
        <v>30</v>
      </c>
      <c r="M25" s="624">
        <f>L25*L72*L74*1.732/1000</f>
        <v>0.31425408</v>
      </c>
      <c r="N25" s="50"/>
      <c r="O25" s="625">
        <v>28</v>
      </c>
      <c r="P25" s="624">
        <f>O25*O72*O74*1.732/1000</f>
        <v>0.27497232000000005</v>
      </c>
      <c r="Q25" s="52"/>
      <c r="R25" s="620">
        <v>110</v>
      </c>
      <c r="S25" s="624">
        <f>R25*R72*R74*1.732/1000</f>
        <v>1.06824564</v>
      </c>
      <c r="T25" s="50"/>
    </row>
    <row r="26" spans="1:20" ht="12.75" customHeight="1">
      <c r="A26" s="757"/>
      <c r="B26" s="719"/>
      <c r="C26" s="928" t="s">
        <v>28</v>
      </c>
      <c r="D26" s="929"/>
      <c r="E26" s="190" t="s">
        <v>29</v>
      </c>
      <c r="F26" s="52"/>
      <c r="G26" s="48"/>
      <c r="H26" s="50"/>
      <c r="I26" s="620">
        <v>169</v>
      </c>
      <c r="J26" s="624">
        <f>I26*I72*I74*1.732/1000</f>
        <v>1.6807586067999998</v>
      </c>
      <c r="K26" s="622"/>
      <c r="L26" s="625">
        <v>11</v>
      </c>
      <c r="M26" s="624">
        <f>L26*L72*L74*1.732/1000</f>
        <v>0.11522649599999998</v>
      </c>
      <c r="N26" s="622"/>
      <c r="O26" s="625">
        <v>10</v>
      </c>
      <c r="P26" s="624">
        <f>O26*O72*O74*1.732/1000</f>
        <v>0.09820440000000001</v>
      </c>
      <c r="Q26" s="623"/>
      <c r="R26" s="620">
        <v>190</v>
      </c>
      <c r="S26" s="624">
        <f>R26*R72*R74*1.732/1000</f>
        <v>1.8451515600000001</v>
      </c>
      <c r="T26" s="50"/>
    </row>
    <row r="27" spans="1:20" ht="12.75" customHeight="1">
      <c r="A27" s="757"/>
      <c r="B27" s="719"/>
      <c r="C27" s="191" t="s">
        <v>30</v>
      </c>
      <c r="D27" s="192"/>
      <c r="E27" s="190" t="s">
        <v>137</v>
      </c>
      <c r="F27" s="52"/>
      <c r="G27" s="48"/>
      <c r="H27" s="50"/>
      <c r="I27" s="635">
        <v>73</v>
      </c>
      <c r="J27" s="636">
        <f>I27*I72*I74*1.732/1000</f>
        <v>0.7260081556</v>
      </c>
      <c r="K27" s="20"/>
      <c r="L27" s="637">
        <v>55</v>
      </c>
      <c r="M27" s="636">
        <f>L27*L72*L74*1.732/1000</f>
        <v>0.57613248</v>
      </c>
      <c r="N27" s="20"/>
      <c r="O27" s="637">
        <v>60</v>
      </c>
      <c r="P27" s="636">
        <f>O27*O72*O74*1.732/1000</f>
        <v>0.5892264</v>
      </c>
      <c r="Q27" s="166"/>
      <c r="R27" s="635">
        <v>90</v>
      </c>
      <c r="S27" s="636">
        <f>R27*R72*R74*1.732/1000</f>
        <v>0.87401916</v>
      </c>
      <c r="T27" s="50"/>
    </row>
    <row r="28" spans="1:20" ht="12" customHeight="1">
      <c r="A28" s="757"/>
      <c r="B28" s="719"/>
      <c r="C28" s="68" t="s">
        <v>31</v>
      </c>
      <c r="D28" s="69"/>
      <c r="E28" s="190" t="s">
        <v>32</v>
      </c>
      <c r="F28" s="52"/>
      <c r="G28" s="48"/>
      <c r="H28" s="50"/>
      <c r="I28" s="620">
        <v>20</v>
      </c>
      <c r="J28" s="624">
        <f>I28*I72*I74*1.732/1000</f>
        <v>0.19890634399999998</v>
      </c>
      <c r="K28" s="622"/>
      <c r="L28" s="625">
        <v>20</v>
      </c>
      <c r="M28" s="624">
        <f>L28*L72*L74*1.732/1000</f>
        <v>0.20950271999999998</v>
      </c>
      <c r="N28" s="622"/>
      <c r="O28" s="625">
        <v>20</v>
      </c>
      <c r="P28" s="624">
        <f>O28*O72*O74*1.732/1000</f>
        <v>0.19640880000000002</v>
      </c>
      <c r="Q28" s="623"/>
      <c r="R28" s="620">
        <v>20</v>
      </c>
      <c r="S28" s="624">
        <f>R28*R72*R74*1.732/1000</f>
        <v>0.19422648000000003</v>
      </c>
      <c r="T28" s="622"/>
    </row>
    <row r="29" spans="1:20" ht="12.75" customHeight="1">
      <c r="A29" s="757"/>
      <c r="B29" s="719"/>
      <c r="C29" s="68" t="s">
        <v>33</v>
      </c>
      <c r="D29" s="69"/>
      <c r="E29" s="190" t="s">
        <v>34</v>
      </c>
      <c r="F29" s="52"/>
      <c r="G29" s="48"/>
      <c r="H29" s="50"/>
      <c r="I29" s="620">
        <v>2</v>
      </c>
      <c r="J29" s="624">
        <f>I29*I72*I74*1.732/1000</f>
        <v>0.0198906344</v>
      </c>
      <c r="K29" s="622"/>
      <c r="L29" s="625">
        <v>3</v>
      </c>
      <c r="M29" s="624">
        <f>L29*L72*L74*1.732/1000</f>
        <v>0.031425407999999995</v>
      </c>
      <c r="N29" s="622"/>
      <c r="O29" s="625">
        <v>3</v>
      </c>
      <c r="P29" s="624">
        <f>O29*O72*O74*1.732/1000</f>
        <v>0.029461319999999996</v>
      </c>
      <c r="Q29" s="623"/>
      <c r="R29" s="620">
        <v>3</v>
      </c>
      <c r="S29" s="624">
        <f>R29*R72*R74*1.732/1000</f>
        <v>0.029133972000000005</v>
      </c>
      <c r="T29" s="622"/>
    </row>
    <row r="30" spans="1:20" ht="12" customHeight="1">
      <c r="A30" s="757"/>
      <c r="B30" s="719"/>
      <c r="C30" s="68" t="s">
        <v>228</v>
      </c>
      <c r="D30" s="69"/>
      <c r="E30" s="190" t="s">
        <v>35</v>
      </c>
      <c r="F30" s="52"/>
      <c r="G30" s="48"/>
      <c r="H30" s="50"/>
      <c r="I30" s="48">
        <v>5</v>
      </c>
      <c r="J30" s="254">
        <f>I30*I72*I74*1.732/1000</f>
        <v>0.049726585999999996</v>
      </c>
      <c r="K30" s="50"/>
      <c r="L30" s="51">
        <v>5</v>
      </c>
      <c r="M30" s="254">
        <f>L30*L72*L74*1.732/1000</f>
        <v>0.052375679999999994</v>
      </c>
      <c r="N30" s="50"/>
      <c r="O30" s="51">
        <v>5</v>
      </c>
      <c r="P30" s="254">
        <f>O30*O72*O74*1.732/1000</f>
        <v>0.049102200000000006</v>
      </c>
      <c r="Q30" s="52"/>
      <c r="R30" s="48">
        <v>5</v>
      </c>
      <c r="S30" s="254">
        <f>R30*R72*R74*1.732/1000</f>
        <v>0.04855662000000001</v>
      </c>
      <c r="T30" s="50"/>
    </row>
    <row r="31" spans="1:20" ht="12" customHeight="1">
      <c r="A31" s="757"/>
      <c r="B31" s="719"/>
      <c r="C31" s="68" t="s">
        <v>36</v>
      </c>
      <c r="D31" s="69"/>
      <c r="E31" s="190" t="s">
        <v>37</v>
      </c>
      <c r="F31" s="52"/>
      <c r="G31" s="48"/>
      <c r="H31" s="50"/>
      <c r="I31" s="620">
        <v>0</v>
      </c>
      <c r="J31" s="624">
        <f>I31*I72*I74*1.732/1000</f>
        <v>0</v>
      </c>
      <c r="K31" s="622"/>
      <c r="L31" s="625">
        <v>0</v>
      </c>
      <c r="M31" s="624">
        <f>L31*L72*L74*1.732/1000</f>
        <v>0</v>
      </c>
      <c r="N31" s="622"/>
      <c r="O31" s="625">
        <v>0</v>
      </c>
      <c r="P31" s="624">
        <f>O31*O72*O74*1.732/1000</f>
        <v>0</v>
      </c>
      <c r="Q31" s="623"/>
      <c r="R31" s="620">
        <v>0</v>
      </c>
      <c r="S31" s="624">
        <f>R31*R72*R74*1.732/1000</f>
        <v>0</v>
      </c>
      <c r="T31" s="50"/>
    </row>
    <row r="32" spans="1:20" ht="12.75" customHeight="1">
      <c r="A32" s="757"/>
      <c r="B32" s="719"/>
      <c r="C32" s="68" t="s">
        <v>38</v>
      </c>
      <c r="D32" s="69"/>
      <c r="E32" s="190" t="s">
        <v>39</v>
      </c>
      <c r="F32" s="52"/>
      <c r="G32" s="48"/>
      <c r="H32" s="50"/>
      <c r="I32" s="620">
        <v>0</v>
      </c>
      <c r="J32" s="624">
        <f>I32*I72*I74*1.732/1000</f>
        <v>0</v>
      </c>
      <c r="K32" s="622"/>
      <c r="L32" s="620">
        <v>0</v>
      </c>
      <c r="M32" s="624">
        <f>L32*L72*L74*1.732/1000</f>
        <v>0</v>
      </c>
      <c r="N32" s="622"/>
      <c r="O32" s="620">
        <v>0</v>
      </c>
      <c r="P32" s="624">
        <f>O32*O72*O74*1.732/1000</f>
        <v>0</v>
      </c>
      <c r="Q32" s="623"/>
      <c r="R32" s="620">
        <v>0</v>
      </c>
      <c r="S32" s="624">
        <f>R32*R72*R74*1.732/1000</f>
        <v>0</v>
      </c>
      <c r="T32" s="50"/>
    </row>
    <row r="33" spans="1:20" ht="12" customHeight="1">
      <c r="A33" s="757"/>
      <c r="B33" s="719"/>
      <c r="C33" s="68" t="s">
        <v>40</v>
      </c>
      <c r="D33" s="69"/>
      <c r="E33" s="190" t="s">
        <v>41</v>
      </c>
      <c r="F33" s="52"/>
      <c r="G33" s="48"/>
      <c r="H33" s="50"/>
      <c r="I33" s="48">
        <v>5</v>
      </c>
      <c r="J33" s="254">
        <f>I33*I72*I74*1.732/1000</f>
        <v>0.049726585999999996</v>
      </c>
      <c r="K33" s="50"/>
      <c r="L33" s="51">
        <v>5</v>
      </c>
      <c r="M33" s="254">
        <f>L33*L72*L74*1.732/1000</f>
        <v>0.052375679999999994</v>
      </c>
      <c r="N33" s="50"/>
      <c r="O33" s="51">
        <v>5</v>
      </c>
      <c r="P33" s="254">
        <f>O33*O72*O74*1.732/1000</f>
        <v>0.049102200000000006</v>
      </c>
      <c r="Q33" s="52"/>
      <c r="R33" s="48">
        <v>5</v>
      </c>
      <c r="S33" s="254">
        <f>R33*R72*R74*1.732/1000</f>
        <v>0.04855662000000001</v>
      </c>
      <c r="T33" s="50"/>
    </row>
    <row r="34" spans="1:20" ht="12" customHeight="1">
      <c r="A34" s="757"/>
      <c r="B34" s="719"/>
      <c r="C34" s="68" t="s">
        <v>42</v>
      </c>
      <c r="D34" s="69"/>
      <c r="E34" s="67" t="s">
        <v>43</v>
      </c>
      <c r="F34" s="52"/>
      <c r="G34" s="48"/>
      <c r="H34" s="50"/>
      <c r="I34" s="48">
        <v>10</v>
      </c>
      <c r="J34" s="254">
        <f>I34*I72*I74*1.732/1000</f>
        <v>0.09945317199999999</v>
      </c>
      <c r="K34" s="50"/>
      <c r="L34" s="51">
        <v>5</v>
      </c>
      <c r="M34" s="254">
        <f>L34*L72*L74*1.732/1000</f>
        <v>0.052375679999999994</v>
      </c>
      <c r="N34" s="50"/>
      <c r="O34" s="51">
        <v>10</v>
      </c>
      <c r="P34" s="254">
        <f>O34*O72*O74*1.732/1000</f>
        <v>0.09820440000000001</v>
      </c>
      <c r="Q34" s="52"/>
      <c r="R34" s="48">
        <v>10</v>
      </c>
      <c r="S34" s="254">
        <f>R34*R72*R74*1.732/1000</f>
        <v>0.09711324000000002</v>
      </c>
      <c r="T34" s="50"/>
    </row>
    <row r="35" spans="1:20" ht="12.75" customHeight="1">
      <c r="A35" s="757"/>
      <c r="B35" s="719"/>
      <c r="C35" s="928" t="s">
        <v>44</v>
      </c>
      <c r="D35" s="929"/>
      <c r="E35" s="67" t="s">
        <v>45</v>
      </c>
      <c r="F35" s="52"/>
      <c r="G35" s="48"/>
      <c r="H35" s="50"/>
      <c r="I35" s="48">
        <v>33</v>
      </c>
      <c r="J35" s="254">
        <f>I35*I72*I74*1.732/1000</f>
        <v>0.32819546759999996</v>
      </c>
      <c r="K35" s="50"/>
      <c r="L35" s="51">
        <v>35</v>
      </c>
      <c r="M35" s="254">
        <f>L35*L72*L74*1.732/1000</f>
        <v>0.36662975999999997</v>
      </c>
      <c r="N35" s="50"/>
      <c r="O35" s="51">
        <v>35</v>
      </c>
      <c r="P35" s="254">
        <f>O35*O72*O74*1.732/1000</f>
        <v>0.34371540000000006</v>
      </c>
      <c r="Q35" s="52"/>
      <c r="R35" s="48">
        <v>45</v>
      </c>
      <c r="S35" s="254">
        <f>R35*R72*R74*1.732/1000</f>
        <v>0.43700958</v>
      </c>
      <c r="T35" s="50"/>
    </row>
    <row r="36" spans="1:20" ht="12.75" customHeight="1">
      <c r="A36" s="757"/>
      <c r="B36" s="719"/>
      <c r="C36" s="851" t="s">
        <v>197</v>
      </c>
      <c r="D36" s="852"/>
      <c r="E36" s="51"/>
      <c r="F36" s="52"/>
      <c r="G36" s="48"/>
      <c r="H36" s="50"/>
      <c r="I36" s="274">
        <f>SUM(I24:I35)</f>
        <v>456</v>
      </c>
      <c r="J36" s="256">
        <f>J24+J25+J26+J27+J28+J29+J30+J31+J32+J33+J34+J35</f>
        <v>4.535064643199999</v>
      </c>
      <c r="K36" s="257"/>
      <c r="L36" s="275">
        <f>SUM(L24:L35)</f>
        <v>203</v>
      </c>
      <c r="M36" s="256">
        <f>M24+M25+M26+M27+M28+M29+M30+M31+M32+M33+M34+M35</f>
        <v>2.1264526079999997</v>
      </c>
      <c r="N36" s="257"/>
      <c r="O36" s="275">
        <f>SUM(O24:O35)</f>
        <v>210</v>
      </c>
      <c r="P36" s="256">
        <f>P24+P25+P26+P27+P28+P29+P30+P31+P32+P33+P34+P35</f>
        <v>2.0622924000000005</v>
      </c>
      <c r="Q36" s="258"/>
      <c r="R36" s="274">
        <f>SUM(R24:R35)</f>
        <v>553</v>
      </c>
      <c r="S36" s="256">
        <f>S24+S25+S26+S27+S28+S29+S30+S31+S32+S33+S34+S35</f>
        <v>5.370362172</v>
      </c>
      <c r="T36" s="50"/>
    </row>
    <row r="37" spans="1:20" ht="12" customHeight="1">
      <c r="A37" s="757"/>
      <c r="B37" s="719"/>
      <c r="C37" s="188" t="s">
        <v>46</v>
      </c>
      <c r="D37" s="189"/>
      <c r="E37" s="194" t="s">
        <v>146</v>
      </c>
      <c r="F37" s="52"/>
      <c r="G37" s="48"/>
      <c r="H37" s="50"/>
      <c r="I37" s="620">
        <v>55</v>
      </c>
      <c r="J37" s="626">
        <f>I37*I73*I76*1.732/1000</f>
        <v>0.50811684</v>
      </c>
      <c r="K37" s="622"/>
      <c r="L37" s="625">
        <v>18</v>
      </c>
      <c r="M37" s="626">
        <f>L37*L73*L76*1.732/1000</f>
        <v>0.16043169599999998</v>
      </c>
      <c r="N37" s="622"/>
      <c r="O37" s="625">
        <v>12</v>
      </c>
      <c r="P37" s="626">
        <f>O37*O73*O76*1.732/1000</f>
        <v>0.106954464</v>
      </c>
      <c r="Q37" s="623"/>
      <c r="R37" s="620">
        <v>60</v>
      </c>
      <c r="S37" s="626">
        <f>R37*R73*R76*1.732/1000</f>
        <v>0.533909784</v>
      </c>
      <c r="T37" s="50"/>
    </row>
    <row r="38" spans="1:20" ht="12" customHeight="1">
      <c r="A38" s="757"/>
      <c r="B38" s="719"/>
      <c r="C38" s="188" t="s">
        <v>47</v>
      </c>
      <c r="D38" s="189"/>
      <c r="E38" s="194" t="s">
        <v>142</v>
      </c>
      <c r="F38" s="52"/>
      <c r="G38" s="48"/>
      <c r="H38" s="50"/>
      <c r="I38" s="620">
        <v>102</v>
      </c>
      <c r="J38" s="626">
        <f>I38*I73*I76*1.732/1000</f>
        <v>0.9423257759999998</v>
      </c>
      <c r="K38" s="50"/>
      <c r="L38" s="625">
        <v>120</v>
      </c>
      <c r="M38" s="626">
        <f>L38*L73*L76*1.732/1000</f>
        <v>1.0695446400000002</v>
      </c>
      <c r="N38" s="50"/>
      <c r="O38" s="625">
        <v>104</v>
      </c>
      <c r="P38" s="626">
        <f>O38*O73*O76*1.732/1000</f>
        <v>0.9269386880000002</v>
      </c>
      <c r="Q38" s="52"/>
      <c r="R38" s="620">
        <v>105</v>
      </c>
      <c r="S38" s="626">
        <f>R38*R73*R76*1.732/1000</f>
        <v>0.9343421219999999</v>
      </c>
      <c r="T38" s="50"/>
    </row>
    <row r="39" spans="1:20" ht="12" customHeight="1">
      <c r="A39" s="757"/>
      <c r="B39" s="719"/>
      <c r="C39" s="188" t="s">
        <v>48</v>
      </c>
      <c r="D39" s="189"/>
      <c r="E39" s="194" t="s">
        <v>202</v>
      </c>
      <c r="F39" s="52"/>
      <c r="G39" s="48"/>
      <c r="H39" s="50"/>
      <c r="I39" s="620">
        <v>45</v>
      </c>
      <c r="J39" s="626">
        <f>I39*I73*I76*1.732/1000</f>
        <v>0.41573196</v>
      </c>
      <c r="K39" s="50"/>
      <c r="L39" s="625">
        <v>65</v>
      </c>
      <c r="M39" s="626">
        <f>L39*L73*L76*1.732/1000</f>
        <v>0.57933668</v>
      </c>
      <c r="N39" s="50"/>
      <c r="O39" s="625">
        <v>65</v>
      </c>
      <c r="P39" s="626">
        <f>O39*O73*O76*1.732/1000</f>
        <v>0.57933668</v>
      </c>
      <c r="Q39" s="52"/>
      <c r="R39" s="620">
        <v>45</v>
      </c>
      <c r="S39" s="626">
        <f>R39*R73*R76*1.732/1000</f>
        <v>0.40043233799999994</v>
      </c>
      <c r="T39" s="50"/>
    </row>
    <row r="40" spans="1:20" ht="12" customHeight="1">
      <c r="A40" s="757"/>
      <c r="B40" s="719"/>
      <c r="C40" s="68" t="s">
        <v>49</v>
      </c>
      <c r="D40" s="69"/>
      <c r="E40" s="71" t="s">
        <v>50</v>
      </c>
      <c r="F40" s="52"/>
      <c r="G40" s="27"/>
      <c r="H40" s="29"/>
      <c r="I40" s="48">
        <v>50</v>
      </c>
      <c r="J40" s="136">
        <f>I40*I73*I76*1.732/1000</f>
        <v>0.4619244</v>
      </c>
      <c r="K40" s="50"/>
      <c r="L40" s="51">
        <v>55</v>
      </c>
      <c r="M40" s="136">
        <f>L40*L73*L76*1.732/1000</f>
        <v>0.49020795999999994</v>
      </c>
      <c r="N40" s="50"/>
      <c r="O40" s="51">
        <v>55</v>
      </c>
      <c r="P40" s="136">
        <f>O40*O73*O76*1.732/1000</f>
        <v>0.49020795999999994</v>
      </c>
      <c r="Q40" s="52"/>
      <c r="R40" s="48">
        <v>55</v>
      </c>
      <c r="S40" s="136">
        <f>R40*R73*R76*1.732/1000</f>
        <v>0.48941730200000005</v>
      </c>
      <c r="T40" s="50"/>
    </row>
    <row r="41" spans="1:20" ht="12" customHeight="1">
      <c r="A41" s="757"/>
      <c r="B41" s="719"/>
      <c r="C41" s="68" t="s">
        <v>51</v>
      </c>
      <c r="D41" s="69"/>
      <c r="E41" s="71" t="s">
        <v>52</v>
      </c>
      <c r="F41" s="52"/>
      <c r="G41" s="27"/>
      <c r="H41" s="29"/>
      <c r="I41" s="620">
        <v>50</v>
      </c>
      <c r="J41" s="626">
        <f>I41*I73*I76*1.732/1000</f>
        <v>0.4619244</v>
      </c>
      <c r="K41" s="622"/>
      <c r="L41" s="625">
        <v>65</v>
      </c>
      <c r="M41" s="626">
        <f>L41*L73*L76*1.732/1000</f>
        <v>0.57933668</v>
      </c>
      <c r="N41" s="622"/>
      <c r="O41" s="625">
        <v>50</v>
      </c>
      <c r="P41" s="626">
        <f>O41*O73*O76*1.732/1000</f>
        <v>0.4456436</v>
      </c>
      <c r="Q41" s="623"/>
      <c r="R41" s="620">
        <v>45</v>
      </c>
      <c r="S41" s="626">
        <f>R41*R73*R76*1.732/1000</f>
        <v>0.40043233799999994</v>
      </c>
      <c r="T41" s="622"/>
    </row>
    <row r="42" spans="1:20" ht="12" customHeight="1">
      <c r="A42" s="757"/>
      <c r="B42" s="719"/>
      <c r="C42" s="68" t="s">
        <v>430</v>
      </c>
      <c r="D42" s="69"/>
      <c r="E42" s="71" t="s">
        <v>53</v>
      </c>
      <c r="F42" s="52"/>
      <c r="G42" s="27"/>
      <c r="H42" s="29"/>
      <c r="I42" s="48">
        <v>80</v>
      </c>
      <c r="J42" s="136">
        <f>I42*I73*I76*1.732/1000</f>
        <v>0.7390790399999999</v>
      </c>
      <c r="K42" s="50"/>
      <c r="L42" s="51">
        <v>90</v>
      </c>
      <c r="M42" s="136">
        <f>L42*L73*L76*1.732/1000</f>
        <v>0.8021584799999999</v>
      </c>
      <c r="N42" s="50"/>
      <c r="O42" s="51">
        <v>90</v>
      </c>
      <c r="P42" s="136">
        <f>O42*O73*O76*1.732/1000</f>
        <v>0.8021584799999999</v>
      </c>
      <c r="Q42" s="52"/>
      <c r="R42" s="48">
        <v>86</v>
      </c>
      <c r="S42" s="136">
        <f>R42*R73*R76*1.732/1000</f>
        <v>0.7652706904</v>
      </c>
      <c r="T42" s="50"/>
    </row>
    <row r="43" spans="1:20" ht="12" customHeight="1">
      <c r="A43" s="757"/>
      <c r="B43" s="719"/>
      <c r="C43" s="68" t="s">
        <v>54</v>
      </c>
      <c r="D43" s="69"/>
      <c r="E43" s="71" t="s">
        <v>55</v>
      </c>
      <c r="F43" s="52"/>
      <c r="G43" s="27"/>
      <c r="H43" s="29"/>
      <c r="I43" s="620">
        <v>8</v>
      </c>
      <c r="J43" s="626">
        <f>I43*I73*I76*1.732/1000</f>
        <v>0.07390790399999998</v>
      </c>
      <c r="K43" s="50"/>
      <c r="L43" s="625">
        <v>35</v>
      </c>
      <c r="M43" s="626">
        <f>L43*L73*L76*1.732/1000</f>
        <v>0.31195052</v>
      </c>
      <c r="N43" s="50"/>
      <c r="O43" s="625">
        <v>35</v>
      </c>
      <c r="P43" s="600">
        <f>O43*O73*O76*1.732/1000</f>
        <v>0.31195052</v>
      </c>
      <c r="Q43" s="52"/>
      <c r="R43" s="620">
        <v>8</v>
      </c>
      <c r="S43" s="626">
        <f>R43*R73*R76*1.732/1000</f>
        <v>0.07118797119999999</v>
      </c>
      <c r="T43" s="50"/>
    </row>
    <row r="44" spans="1:20" ht="12" customHeight="1">
      <c r="A44" s="757"/>
      <c r="B44" s="719"/>
      <c r="C44" s="68" t="s">
        <v>56</v>
      </c>
      <c r="D44" s="69"/>
      <c r="E44" s="71" t="s">
        <v>57</v>
      </c>
      <c r="F44" s="52"/>
      <c r="G44" s="27"/>
      <c r="H44" s="29"/>
      <c r="I44" s="620">
        <v>0.1</v>
      </c>
      <c r="J44" s="600">
        <f>I44*I73*I76*1.732/1000</f>
        <v>0.0009238488</v>
      </c>
      <c r="K44" s="50"/>
      <c r="L44" s="620">
        <v>0.1</v>
      </c>
      <c r="M44" s="600">
        <f>L44*L73*L76*1.732/1000</f>
        <v>0.0008912872</v>
      </c>
      <c r="N44" s="50"/>
      <c r="O44" s="620">
        <v>0.1</v>
      </c>
      <c r="P44" s="600">
        <f>O44*O73*O76*1.732/1000</f>
        <v>0.0008912872</v>
      </c>
      <c r="Q44" s="52"/>
      <c r="R44" s="620">
        <v>0.1</v>
      </c>
      <c r="S44" s="600">
        <f>R44*R73*R76*1.732/1000</f>
        <v>0.0008898496400000001</v>
      </c>
      <c r="T44" s="50"/>
    </row>
    <row r="45" spans="1:20" ht="12" customHeight="1">
      <c r="A45" s="757"/>
      <c r="B45" s="719"/>
      <c r="C45" s="68" t="s">
        <v>58</v>
      </c>
      <c r="D45" s="69"/>
      <c r="E45" s="71" t="s">
        <v>59</v>
      </c>
      <c r="F45" s="52"/>
      <c r="G45" s="27"/>
      <c r="H45" s="29"/>
      <c r="I45" s="620">
        <v>5</v>
      </c>
      <c r="J45" s="626">
        <f>I45*I73*I76*1.732/1000</f>
        <v>0.046192439999999994</v>
      </c>
      <c r="K45" s="622"/>
      <c r="L45" s="625">
        <v>5</v>
      </c>
      <c r="M45" s="626">
        <f>L45*L73*L76*1.732/1000</f>
        <v>0.04456436</v>
      </c>
      <c r="N45" s="622"/>
      <c r="O45" s="625">
        <v>10</v>
      </c>
      <c r="P45" s="626">
        <f>O45*O73*O76*1.732/1000</f>
        <v>0.08912872</v>
      </c>
      <c r="Q45" s="623"/>
      <c r="R45" s="620">
        <v>5</v>
      </c>
      <c r="S45" s="626">
        <f>R45*R73*R76*1.732/1000</f>
        <v>0.044492482</v>
      </c>
      <c r="T45" s="50"/>
    </row>
    <row r="46" spans="1:20" ht="12" customHeight="1">
      <c r="A46" s="757"/>
      <c r="B46" s="719"/>
      <c r="C46" s="68" t="s">
        <v>60</v>
      </c>
      <c r="D46" s="69"/>
      <c r="E46" s="71" t="s">
        <v>61</v>
      </c>
      <c r="F46" s="52"/>
      <c r="G46" s="27"/>
      <c r="H46" s="29"/>
      <c r="I46" s="48">
        <v>10</v>
      </c>
      <c r="J46" s="136">
        <f>I46*I73*I76*1.732/1000</f>
        <v>0.09238487999999999</v>
      </c>
      <c r="K46" s="50"/>
      <c r="L46" s="51">
        <v>10</v>
      </c>
      <c r="M46" s="136">
        <f>L46*L73*L76*1.732/1000</f>
        <v>0.08912872</v>
      </c>
      <c r="N46" s="50"/>
      <c r="O46" s="51">
        <v>10</v>
      </c>
      <c r="P46" s="136">
        <f>O46*O73*O76*1.732/1000</f>
        <v>0.08912872</v>
      </c>
      <c r="Q46" s="52"/>
      <c r="R46" s="48">
        <v>10</v>
      </c>
      <c r="S46" s="136">
        <f>R46*R73*R76*1.732/1000</f>
        <v>0.088984964</v>
      </c>
      <c r="T46" s="50"/>
    </row>
    <row r="47" spans="1:20" ht="12" customHeight="1">
      <c r="A47" s="757"/>
      <c r="B47" s="719"/>
      <c r="C47" s="928" t="s">
        <v>62</v>
      </c>
      <c r="D47" s="929"/>
      <c r="E47" s="194" t="s">
        <v>63</v>
      </c>
      <c r="F47" s="52"/>
      <c r="G47" s="48"/>
      <c r="H47" s="50"/>
      <c r="I47" s="48">
        <v>5</v>
      </c>
      <c r="J47" s="136">
        <f>I47*I73*I76*1.732/1000</f>
        <v>0.046192439999999994</v>
      </c>
      <c r="K47" s="50"/>
      <c r="L47" s="51">
        <v>5</v>
      </c>
      <c r="M47" s="136">
        <f>L47*L73*L76*1.732/1000</f>
        <v>0.04456436</v>
      </c>
      <c r="N47" s="50"/>
      <c r="O47" s="51">
        <v>5</v>
      </c>
      <c r="P47" s="136">
        <f>O47*O73*O76*1.732/1000</f>
        <v>0.04456436</v>
      </c>
      <c r="Q47" s="52"/>
      <c r="R47" s="48">
        <v>5</v>
      </c>
      <c r="S47" s="136">
        <f>R47*R73*R76*1.732/1000</f>
        <v>0.044492482</v>
      </c>
      <c r="T47" s="50"/>
    </row>
    <row r="48" spans="1:20" ht="12" customHeight="1">
      <c r="A48" s="757"/>
      <c r="B48" s="719"/>
      <c r="C48" s="851" t="s">
        <v>198</v>
      </c>
      <c r="D48" s="852"/>
      <c r="E48" s="128"/>
      <c r="F48" s="52"/>
      <c r="G48" s="48"/>
      <c r="H48" s="50"/>
      <c r="I48" s="274">
        <f>I37+I38+I39+I40+I41+I42+I43+I44+I45+I46+I47</f>
        <v>410.1</v>
      </c>
      <c r="J48" s="256">
        <f>J37+J38+J39+J40+J41+J42+J43+J44+J45+J46+J47</f>
        <v>3.7887039287999995</v>
      </c>
      <c r="K48" s="257"/>
      <c r="L48" s="275">
        <f>L37+L38+L39+L40+L41+L42+L43+L44+L45+L46+L47</f>
        <v>468.1</v>
      </c>
      <c r="M48" s="256">
        <f>M37+M38+M39+M40+M41+M42+M43+M44+M45+M46+M47</f>
        <v>4.1721153831999995</v>
      </c>
      <c r="N48" s="257"/>
      <c r="O48" s="275">
        <f>O37+O38+O39+O40+O41+O42+O43+O44+O45+O46+O47</f>
        <v>436.1</v>
      </c>
      <c r="P48" s="256">
        <f>P37+P38+P39+P40+P41+P42+P43+P44+P45+P46+P47</f>
        <v>3.8869034792</v>
      </c>
      <c r="Q48" s="258"/>
      <c r="R48" s="274">
        <f>R37+R38+R39+R40+R41+R42+R43+R44+R45+R46+R47</f>
        <v>424.1</v>
      </c>
      <c r="S48" s="256">
        <f>S37+S38+S39+S40+S41+S42+S43+S44+S45+S46+S47</f>
        <v>3.77385232324</v>
      </c>
      <c r="T48" s="50"/>
    </row>
    <row r="49" spans="1:20" ht="12" customHeight="1">
      <c r="A49" s="757"/>
      <c r="B49" s="719"/>
      <c r="C49" s="928" t="s">
        <v>429</v>
      </c>
      <c r="D49" s="929"/>
      <c r="E49" s="195" t="s">
        <v>64</v>
      </c>
      <c r="F49" s="52"/>
      <c r="G49" s="48"/>
      <c r="H49" s="50"/>
      <c r="I49" s="620">
        <v>0.6</v>
      </c>
      <c r="J49" s="634">
        <f>I49*J72*I75*1.732/1000</f>
        <v>0.0061150684799999985</v>
      </c>
      <c r="K49" s="622"/>
      <c r="L49" s="625">
        <v>0.7</v>
      </c>
      <c r="M49" s="634">
        <f>L49*M72*L75*1.732/1000</f>
        <v>0.007008884399999999</v>
      </c>
      <c r="N49" s="622"/>
      <c r="O49" s="625">
        <v>0.4</v>
      </c>
      <c r="P49" s="634">
        <f>O49*P72*O75*1.732/1000</f>
        <v>0.004047684</v>
      </c>
      <c r="Q49" s="623"/>
      <c r="R49" s="620">
        <v>0.2</v>
      </c>
      <c r="S49" s="634">
        <f>R49*S72*R75*1.732/1000</f>
        <v>0.00198951376</v>
      </c>
      <c r="T49" s="50"/>
    </row>
    <row r="50" spans="1:20" ht="12" customHeight="1">
      <c r="A50" s="757"/>
      <c r="B50" s="719"/>
      <c r="C50" s="928" t="s">
        <v>65</v>
      </c>
      <c r="D50" s="929"/>
      <c r="E50" s="195" t="s">
        <v>66</v>
      </c>
      <c r="F50" s="52"/>
      <c r="G50" s="48"/>
      <c r="H50" s="50"/>
      <c r="I50" s="48">
        <v>60</v>
      </c>
      <c r="J50" s="136">
        <f>I50*J72*I75*1.732/1000</f>
        <v>0.6115068479999999</v>
      </c>
      <c r="K50" s="50"/>
      <c r="L50" s="280">
        <v>30</v>
      </c>
      <c r="M50" s="136">
        <f>L50*M72*L75*1.732/1000</f>
        <v>0.30038075999999997</v>
      </c>
      <c r="N50" s="50"/>
      <c r="O50" s="51">
        <v>40</v>
      </c>
      <c r="P50" s="136">
        <f>O50*P72*O75*1.732/1000</f>
        <v>0.4047684</v>
      </c>
      <c r="Q50" s="52"/>
      <c r="R50" s="48">
        <v>20</v>
      </c>
      <c r="S50" s="136">
        <f>R50*S72*R75*1.732/1000</f>
        <v>0.19895137599999999</v>
      </c>
      <c r="T50" s="50"/>
    </row>
    <row r="51" spans="1:20" ht="12" customHeight="1">
      <c r="A51" s="757"/>
      <c r="B51" s="719"/>
      <c r="C51" s="188" t="s">
        <v>67</v>
      </c>
      <c r="D51" s="189"/>
      <c r="E51" s="195" t="s">
        <v>68</v>
      </c>
      <c r="F51" s="52"/>
      <c r="G51" s="48"/>
      <c r="H51" s="50"/>
      <c r="I51" s="620">
        <v>45</v>
      </c>
      <c r="J51" s="626">
        <f>I51*J72*I75*1.732/1000</f>
        <v>0.45863013599999997</v>
      </c>
      <c r="K51" s="50"/>
      <c r="L51" s="620">
        <v>45</v>
      </c>
      <c r="M51" s="626">
        <f>L51*M72*L75*1.732/1000</f>
        <v>0.45057114</v>
      </c>
      <c r="N51" s="622"/>
      <c r="O51" s="625">
        <v>42</v>
      </c>
      <c r="P51" s="626">
        <f>O51*P72*O75*1.732/1000</f>
        <v>0.42500682</v>
      </c>
      <c r="Q51" s="623"/>
      <c r="R51" s="620">
        <v>78</v>
      </c>
      <c r="S51" s="626">
        <f>R51*S72*R75*1.732/1000</f>
        <v>0.7759103664</v>
      </c>
      <c r="T51" s="50"/>
    </row>
    <row r="52" spans="1:20" ht="12" customHeight="1">
      <c r="A52" s="757"/>
      <c r="B52" s="719"/>
      <c r="C52" s="928" t="s">
        <v>69</v>
      </c>
      <c r="D52" s="929"/>
      <c r="E52" s="195" t="s">
        <v>70</v>
      </c>
      <c r="F52" s="52"/>
      <c r="G52" s="48"/>
      <c r="H52" s="50"/>
      <c r="I52" s="620">
        <v>3</v>
      </c>
      <c r="J52" s="626">
        <f>I52*J72*I75*1.732/1000</f>
        <v>0.030575342400000004</v>
      </c>
      <c r="K52" s="50"/>
      <c r="L52" s="625">
        <v>18</v>
      </c>
      <c r="M52" s="626">
        <f>L52*M72*L75*1.732/1000</f>
        <v>0.18022845599999998</v>
      </c>
      <c r="N52" s="50"/>
      <c r="O52" s="625">
        <v>10</v>
      </c>
      <c r="P52" s="626">
        <f>O52*P72*O75*1.732/1000</f>
        <v>0.1011921</v>
      </c>
      <c r="Q52" s="623"/>
      <c r="R52" s="620">
        <v>45</v>
      </c>
      <c r="S52" s="626">
        <f>R52*S72*R75*1.732/1000</f>
        <v>0.44764059599999995</v>
      </c>
      <c r="T52" s="50"/>
    </row>
    <row r="53" spans="1:20" ht="12" customHeight="1">
      <c r="A53" s="757"/>
      <c r="B53" s="719"/>
      <c r="C53" s="68" t="s">
        <v>71</v>
      </c>
      <c r="D53" s="193"/>
      <c r="E53" s="72" t="s">
        <v>72</v>
      </c>
      <c r="F53" s="52"/>
      <c r="G53" s="27"/>
      <c r="H53" s="29"/>
      <c r="I53" s="48">
        <v>170</v>
      </c>
      <c r="J53" s="136">
        <f>I53*J72*I75*1.732/1000</f>
        <v>1.7326027359999998</v>
      </c>
      <c r="K53" s="50"/>
      <c r="L53" s="51">
        <v>170</v>
      </c>
      <c r="M53" s="136">
        <f>L53*M72*L75*1.732/1000</f>
        <v>1.7021576399999998</v>
      </c>
      <c r="N53" s="50"/>
      <c r="O53" s="51">
        <v>165</v>
      </c>
      <c r="P53" s="136">
        <f>O53*P72*O75*1.732/1000</f>
        <v>1.6696696500000001</v>
      </c>
      <c r="Q53" s="52"/>
      <c r="R53" s="48">
        <v>170</v>
      </c>
      <c r="S53" s="136">
        <f>R53*S72*R75*1.732/1000</f>
        <v>1.6910866960000002</v>
      </c>
      <c r="T53" s="50"/>
    </row>
    <row r="54" spans="1:20" ht="12" customHeight="1">
      <c r="A54" s="757"/>
      <c r="B54" s="719"/>
      <c r="C54" s="68" t="s">
        <v>73</v>
      </c>
      <c r="D54" s="193"/>
      <c r="E54" s="74" t="s">
        <v>74</v>
      </c>
      <c r="F54" s="52"/>
      <c r="G54" s="27"/>
      <c r="H54" s="29"/>
      <c r="I54" s="48">
        <v>36</v>
      </c>
      <c r="J54" s="136">
        <f>I54*J72*I75*1.732/1000</f>
        <v>0.36690410879999996</v>
      </c>
      <c r="K54" s="50"/>
      <c r="L54" s="51">
        <v>80</v>
      </c>
      <c r="M54" s="136">
        <f>L54*M72*L75*1.732/1000</f>
        <v>0.8010153599999998</v>
      </c>
      <c r="N54" s="50"/>
      <c r="O54" s="51">
        <v>70</v>
      </c>
      <c r="P54" s="136">
        <f>O54*P72*O75*1.732/1000</f>
        <v>0.7083446999999999</v>
      </c>
      <c r="Q54" s="52"/>
      <c r="R54" s="48">
        <v>50</v>
      </c>
      <c r="S54" s="136">
        <f>R54*S72*R75*1.732/1000</f>
        <v>0.4973784399999999</v>
      </c>
      <c r="T54" s="50"/>
    </row>
    <row r="55" spans="1:20" ht="12" customHeight="1">
      <c r="A55" s="757"/>
      <c r="B55" s="719"/>
      <c r="C55" s="188" t="s">
        <v>75</v>
      </c>
      <c r="D55" s="189"/>
      <c r="E55" s="195" t="s">
        <v>76</v>
      </c>
      <c r="F55" s="52"/>
      <c r="G55" s="48"/>
      <c r="H55" s="50"/>
      <c r="I55" s="620">
        <v>110</v>
      </c>
      <c r="J55" s="626">
        <f>I55*J72*I75*1.732/1000</f>
        <v>1.1210958880000002</v>
      </c>
      <c r="K55" s="50"/>
      <c r="L55" s="625">
        <v>80</v>
      </c>
      <c r="M55" s="626">
        <f>L55*M72*L75*1.732/1000</f>
        <v>0.8010153599999998</v>
      </c>
      <c r="N55" s="50"/>
      <c r="O55" s="625">
        <v>95</v>
      </c>
      <c r="P55" s="626">
        <f>O55*P72*O75*1.732/1000</f>
        <v>0.9613249500000001</v>
      </c>
      <c r="Q55" s="52"/>
      <c r="R55" s="620">
        <v>95</v>
      </c>
      <c r="S55" s="626">
        <f>R55*S72*R75*1.732/1000</f>
        <v>0.945019036</v>
      </c>
      <c r="T55" s="50"/>
    </row>
    <row r="56" spans="1:20" ht="12" customHeight="1">
      <c r="A56" s="757"/>
      <c r="B56" s="719"/>
      <c r="C56" s="928" t="s">
        <v>205</v>
      </c>
      <c r="D56" s="929"/>
      <c r="E56" s="195" t="s">
        <v>204</v>
      </c>
      <c r="F56" s="52"/>
      <c r="G56" s="48"/>
      <c r="H56" s="50"/>
      <c r="I56" s="620">
        <v>330</v>
      </c>
      <c r="J56" s="634">
        <f>I56*J72*I75*1.732/1000</f>
        <v>3.3632876639999996</v>
      </c>
      <c r="K56" s="50"/>
      <c r="L56" s="625">
        <v>333</v>
      </c>
      <c r="M56" s="626">
        <f>L56*M72*L75*1.732/1000</f>
        <v>3.334226436</v>
      </c>
      <c r="N56" s="622"/>
      <c r="O56" s="625">
        <v>330</v>
      </c>
      <c r="P56" s="626">
        <f>O56*P72*O75*1.732/1000</f>
        <v>3.3393393000000002</v>
      </c>
      <c r="Q56" s="52"/>
      <c r="R56" s="620">
        <v>335</v>
      </c>
      <c r="S56" s="626">
        <f>R56*S72*R75*1.732/1000</f>
        <v>3.332435548</v>
      </c>
      <c r="T56" s="50"/>
    </row>
    <row r="57" spans="1:20" ht="12.75" customHeight="1">
      <c r="A57" s="757"/>
      <c r="B57" s="719"/>
      <c r="C57" s="851" t="s">
        <v>199</v>
      </c>
      <c r="D57" s="852"/>
      <c r="E57" s="128"/>
      <c r="F57" s="52"/>
      <c r="G57" s="48"/>
      <c r="H57" s="50"/>
      <c r="I57" s="274">
        <f>SUM(I49:I56)</f>
        <v>754.6</v>
      </c>
      <c r="J57" s="646">
        <f>SUM(J49:J56)</f>
        <v>7.690717791679999</v>
      </c>
      <c r="K57" s="257"/>
      <c r="L57" s="275">
        <f>SUM(L49:L56)</f>
        <v>756.7</v>
      </c>
      <c r="M57" s="256">
        <f>SUM(M49:M56)</f>
        <v>7.5766040364</v>
      </c>
      <c r="N57" s="257"/>
      <c r="O57" s="275">
        <f>SUM(O49:O56)</f>
        <v>752.4</v>
      </c>
      <c r="P57" s="256">
        <f>SUM(P49:P56)</f>
        <v>7.613693604</v>
      </c>
      <c r="Q57" s="258"/>
      <c r="R57" s="274">
        <f>SUM(R49:R56)</f>
        <v>793.2</v>
      </c>
      <c r="S57" s="256">
        <f>SUM(S49:S56)</f>
        <v>7.89041157216</v>
      </c>
      <c r="T57" s="50"/>
    </row>
    <row r="58" spans="1:20" ht="12" customHeight="1">
      <c r="A58" s="757"/>
      <c r="B58" s="719"/>
      <c r="C58" s="188" t="s">
        <v>77</v>
      </c>
      <c r="D58" s="189"/>
      <c r="E58" s="195" t="s">
        <v>78</v>
      </c>
      <c r="F58" s="52"/>
      <c r="G58" s="48"/>
      <c r="H58" s="50"/>
      <c r="I58" s="48">
        <v>0</v>
      </c>
      <c r="J58" s="136">
        <v>0</v>
      </c>
      <c r="K58" s="50"/>
      <c r="L58" s="51">
        <v>0</v>
      </c>
      <c r="M58" s="136">
        <v>0</v>
      </c>
      <c r="N58" s="50"/>
      <c r="O58" s="51">
        <v>0</v>
      </c>
      <c r="P58" s="136">
        <v>0</v>
      </c>
      <c r="Q58" s="52"/>
      <c r="R58" s="48">
        <v>0</v>
      </c>
      <c r="S58" s="136">
        <v>0</v>
      </c>
      <c r="T58" s="50"/>
    </row>
    <row r="59" spans="1:20" ht="12" customHeight="1">
      <c r="A59" s="757"/>
      <c r="B59" s="719"/>
      <c r="C59" s="188" t="s">
        <v>79</v>
      </c>
      <c r="D59" s="189"/>
      <c r="E59" s="195" t="s">
        <v>80</v>
      </c>
      <c r="F59" s="52"/>
      <c r="G59" s="48"/>
      <c r="H59" s="50"/>
      <c r="I59" s="48">
        <v>60</v>
      </c>
      <c r="J59" s="136">
        <f>I59*J73*I77*1.732/1000</f>
        <v>0.5762052240000001</v>
      </c>
      <c r="K59" s="50"/>
      <c r="L59" s="51">
        <v>100</v>
      </c>
      <c r="M59" s="136">
        <f>L59*M73*L77*1.732/1000</f>
        <v>0.9508679999999999</v>
      </c>
      <c r="N59" s="50"/>
      <c r="O59" s="51">
        <v>90</v>
      </c>
      <c r="P59" s="136">
        <f>O59*P73*O77*1.732/1000</f>
        <v>0.8557812</v>
      </c>
      <c r="Q59" s="52"/>
      <c r="R59" s="48">
        <v>50</v>
      </c>
      <c r="S59" s="136">
        <f>R59*S73*R77*1.732/1000</f>
        <v>0.48465689999999995</v>
      </c>
      <c r="T59" s="50"/>
    </row>
    <row r="60" spans="1:20" ht="12" customHeight="1">
      <c r="A60" s="757"/>
      <c r="B60" s="719"/>
      <c r="C60" s="188" t="s">
        <v>81</v>
      </c>
      <c r="D60" s="189"/>
      <c r="E60" s="195" t="s">
        <v>82</v>
      </c>
      <c r="F60" s="52"/>
      <c r="G60" s="48"/>
      <c r="H60" s="50"/>
      <c r="I60" s="620">
        <v>32</v>
      </c>
      <c r="J60" s="626">
        <f>I60*J73*I77*1.732/1000</f>
        <v>0.30730945280000005</v>
      </c>
      <c r="K60" s="50"/>
      <c r="L60" s="625">
        <v>32</v>
      </c>
      <c r="M60" s="626">
        <f>L60*M73*L77*1.732/1000</f>
        <v>0.30427776</v>
      </c>
      <c r="N60" s="50"/>
      <c r="O60" s="625">
        <v>29</v>
      </c>
      <c r="P60" s="626">
        <f>O60*P73*O77*1.732/1000</f>
        <v>0.27575172</v>
      </c>
      <c r="Q60" s="52"/>
      <c r="R60" s="620">
        <v>34</v>
      </c>
      <c r="S60" s="626">
        <f>R60*S73*R77*1.732/1000</f>
        <v>0.32956669200000005</v>
      </c>
      <c r="T60" s="50"/>
    </row>
    <row r="61" spans="1:20" ht="12" customHeight="1">
      <c r="A61" s="757"/>
      <c r="B61" s="719"/>
      <c r="C61" s="73" t="s">
        <v>83</v>
      </c>
      <c r="D61" s="193"/>
      <c r="E61" s="74" t="s">
        <v>84</v>
      </c>
      <c r="F61" s="52"/>
      <c r="G61" s="27"/>
      <c r="H61" s="29"/>
      <c r="I61" s="620">
        <v>2</v>
      </c>
      <c r="J61" s="626">
        <f>I61*J73*I77*1.732/1000</f>
        <v>0.019206840800000003</v>
      </c>
      <c r="K61" s="50"/>
      <c r="L61" s="625">
        <v>28</v>
      </c>
      <c r="M61" s="626">
        <f>L61*M73*L77*1.732/1000</f>
        <v>0.26624304</v>
      </c>
      <c r="N61" s="50"/>
      <c r="O61" s="625">
        <v>7</v>
      </c>
      <c r="P61" s="626">
        <f>O61*P73*O77*1.732/1000</f>
        <v>0.06656076</v>
      </c>
      <c r="Q61" s="623"/>
      <c r="R61" s="620">
        <v>3</v>
      </c>
      <c r="S61" s="626">
        <f>R61*S73*R77*1.732/1000</f>
        <v>0.02907941400000001</v>
      </c>
      <c r="T61" s="50"/>
    </row>
    <row r="62" spans="1:20" ht="12" customHeight="1">
      <c r="A62" s="757"/>
      <c r="B62" s="719"/>
      <c r="C62" s="68" t="s">
        <v>85</v>
      </c>
      <c r="D62" s="193"/>
      <c r="E62" s="74" t="s">
        <v>86</v>
      </c>
      <c r="F62" s="52"/>
      <c r="G62" s="27"/>
      <c r="H62" s="29"/>
      <c r="I62" s="48">
        <v>5</v>
      </c>
      <c r="J62" s="136">
        <f>I62*J73*I77*1.732/1000</f>
        <v>0.048017102</v>
      </c>
      <c r="K62" s="50"/>
      <c r="L62" s="48">
        <v>10</v>
      </c>
      <c r="M62" s="136">
        <f>L62*M73*L77*1.732/1000</f>
        <v>0.0950868</v>
      </c>
      <c r="N62" s="50"/>
      <c r="O62" s="48">
        <v>10</v>
      </c>
      <c r="P62" s="136">
        <f>O62*P73*O77*1.732/1000</f>
        <v>0.0950868</v>
      </c>
      <c r="Q62" s="52"/>
      <c r="R62" s="48">
        <v>10</v>
      </c>
      <c r="S62" s="136">
        <f>R62*S73*R77*1.732/1000</f>
        <v>0.09693138</v>
      </c>
      <c r="T62" s="50"/>
    </row>
    <row r="63" spans="1:20" ht="12" customHeight="1">
      <c r="A63" s="757"/>
      <c r="B63" s="719"/>
      <c r="C63" s="68" t="s">
        <v>87</v>
      </c>
      <c r="D63" s="193"/>
      <c r="E63" s="74" t="s">
        <v>88</v>
      </c>
      <c r="F63" s="52"/>
      <c r="G63" s="27"/>
      <c r="H63" s="29"/>
      <c r="I63" s="48">
        <v>47</v>
      </c>
      <c r="J63" s="136">
        <f>I63*J73*I77*1.732/1000</f>
        <v>0.45136075880000004</v>
      </c>
      <c r="K63" s="50"/>
      <c r="L63" s="51">
        <v>60</v>
      </c>
      <c r="M63" s="136">
        <f>L63*M73*L77*1.732/1000</f>
        <v>0.5705208</v>
      </c>
      <c r="N63" s="50"/>
      <c r="O63" s="51">
        <v>70</v>
      </c>
      <c r="P63" s="136">
        <f>O63*P73*O77*1.732/1000</f>
        <v>0.6656076000000001</v>
      </c>
      <c r="Q63" s="52"/>
      <c r="R63" s="48">
        <v>65</v>
      </c>
      <c r="S63" s="136">
        <f>R63*S73*R77*1.732/1000</f>
        <v>0.6300539700000001</v>
      </c>
      <c r="T63" s="50"/>
    </row>
    <row r="64" spans="1:20" ht="12" customHeight="1">
      <c r="A64" s="757"/>
      <c r="B64" s="719"/>
      <c r="C64" s="68" t="s">
        <v>89</v>
      </c>
      <c r="D64" s="193"/>
      <c r="E64" s="74" t="s">
        <v>90</v>
      </c>
      <c r="F64" s="52"/>
      <c r="G64" s="27"/>
      <c r="H64" s="29"/>
      <c r="I64" s="620">
        <v>75</v>
      </c>
      <c r="J64" s="626">
        <f>I64*J73*I77*1.732/1000</f>
        <v>0.7202565300000001</v>
      </c>
      <c r="K64" s="50"/>
      <c r="L64" s="625">
        <v>70</v>
      </c>
      <c r="M64" s="626">
        <f>L64*M73*L77*1.732/1000</f>
        <v>0.6656076000000001</v>
      </c>
      <c r="N64" s="50"/>
      <c r="O64" s="625">
        <v>70</v>
      </c>
      <c r="P64" s="626">
        <f>O64*P73*O77*1.732/1000</f>
        <v>0.6656076000000001</v>
      </c>
      <c r="Q64" s="52"/>
      <c r="R64" s="620">
        <v>65</v>
      </c>
      <c r="S64" s="626">
        <f>R64*S73*R77*1.732/1000</f>
        <v>0.6300539700000001</v>
      </c>
      <c r="T64" s="50"/>
    </row>
    <row r="65" spans="1:20" ht="12" customHeight="1">
      <c r="A65" s="757"/>
      <c r="B65" s="719"/>
      <c r="C65" s="68" t="s">
        <v>91</v>
      </c>
      <c r="D65" s="193"/>
      <c r="E65" s="74" t="s">
        <v>92</v>
      </c>
      <c r="F65" s="52"/>
      <c r="G65" s="27"/>
      <c r="H65" s="29"/>
      <c r="I65" s="48">
        <v>5</v>
      </c>
      <c r="J65" s="136">
        <f>I65*J73*I77*1.732/1000</f>
        <v>0.048017102</v>
      </c>
      <c r="K65" s="50"/>
      <c r="L65" s="51">
        <v>5</v>
      </c>
      <c r="M65" s="136">
        <f>L65*M73*L77*1.732/1000</f>
        <v>0.0475434</v>
      </c>
      <c r="N65" s="50"/>
      <c r="O65" s="51">
        <v>5</v>
      </c>
      <c r="P65" s="136">
        <f>O65*P73*O77*1.732/1000</f>
        <v>0.0475434</v>
      </c>
      <c r="Q65" s="52"/>
      <c r="R65" s="48">
        <v>5</v>
      </c>
      <c r="S65" s="136">
        <f>R65*S73*R77*1.732/1000</f>
        <v>0.04846569</v>
      </c>
      <c r="T65" s="50"/>
    </row>
    <row r="66" spans="1:20" ht="12.75" customHeight="1">
      <c r="A66" s="757"/>
      <c r="B66" s="719"/>
      <c r="C66" s="73" t="s">
        <v>93</v>
      </c>
      <c r="D66" s="193"/>
      <c r="E66" s="74" t="s">
        <v>94</v>
      </c>
      <c r="F66" s="52"/>
      <c r="G66" s="27"/>
      <c r="H66" s="29"/>
      <c r="I66" s="48">
        <v>5</v>
      </c>
      <c r="J66" s="136">
        <f>I66*J73*I77*1.732/1000</f>
        <v>0.048017102</v>
      </c>
      <c r="K66" s="50"/>
      <c r="L66" s="51">
        <v>5</v>
      </c>
      <c r="M66" s="136">
        <f>L66*M73*L77*1.732/1000</f>
        <v>0.0475434</v>
      </c>
      <c r="N66" s="50"/>
      <c r="O66" s="51">
        <v>5</v>
      </c>
      <c r="P66" s="136">
        <f>O66*P73*O77*1.732/1000</f>
        <v>0.0475434</v>
      </c>
      <c r="Q66" s="52"/>
      <c r="R66" s="48">
        <v>5</v>
      </c>
      <c r="S66" s="136">
        <f>R66*S73*R77*1.732/1000</f>
        <v>0.04846569</v>
      </c>
      <c r="T66" s="50"/>
    </row>
    <row r="67" spans="1:20" ht="12.75" customHeight="1">
      <c r="A67" s="757"/>
      <c r="B67" s="719"/>
      <c r="C67" s="928" t="s">
        <v>206</v>
      </c>
      <c r="D67" s="929"/>
      <c r="E67" s="206" t="s">
        <v>203</v>
      </c>
      <c r="F67" s="58"/>
      <c r="G67" s="11"/>
      <c r="H67" s="13"/>
      <c r="I67" s="638">
        <v>345</v>
      </c>
      <c r="J67" s="626">
        <f>I67*J73*I77*1.732/1000</f>
        <v>3.3131800380000005</v>
      </c>
      <c r="K67" s="56"/>
      <c r="L67" s="639">
        <v>350</v>
      </c>
      <c r="M67" s="626">
        <f>L67*M73*L77*1.732/1000</f>
        <v>3.328038</v>
      </c>
      <c r="N67" s="640"/>
      <c r="O67" s="641">
        <v>350</v>
      </c>
      <c r="P67" s="626">
        <f>O67*P73*O77*1.732/1000</f>
        <v>3.328038</v>
      </c>
      <c r="Q67" s="642"/>
      <c r="R67" s="638">
        <v>350</v>
      </c>
      <c r="S67" s="626">
        <f>R67*S73*R77*1.732/1000</f>
        <v>3.3925983</v>
      </c>
      <c r="T67" s="56"/>
    </row>
    <row r="68" spans="1:20" ht="12.75" customHeight="1" thickBot="1">
      <c r="A68" s="757"/>
      <c r="B68" s="719"/>
      <c r="C68" s="936" t="s">
        <v>200</v>
      </c>
      <c r="D68" s="937"/>
      <c r="E68" s="75"/>
      <c r="F68" s="64"/>
      <c r="G68" s="35"/>
      <c r="H68" s="37"/>
      <c r="I68" s="276">
        <f>SUM(I58:I67)</f>
        <v>576</v>
      </c>
      <c r="J68" s="136">
        <f>I68*J73*I77*1.732/1000</f>
        <v>5.531570150400001</v>
      </c>
      <c r="K68" s="261"/>
      <c r="L68" s="277">
        <f>SUM(L58:L67)</f>
        <v>660</v>
      </c>
      <c r="M68" s="136">
        <f>L68*M73*L77*1.732/1000</f>
        <v>6.275728799999999</v>
      </c>
      <c r="N68" s="261"/>
      <c r="O68" s="278">
        <f>SUM(O58:O67)</f>
        <v>636</v>
      </c>
      <c r="P68" s="136">
        <f>O68*P73*O77*1.732/1000</f>
        <v>6.04752048</v>
      </c>
      <c r="Q68" s="279"/>
      <c r="R68" s="276">
        <f>SUM(R58:R67)</f>
        <v>587</v>
      </c>
      <c r="S68" s="136">
        <f>R68*S73*R77*1.732/1000</f>
        <v>5.689872006000001</v>
      </c>
      <c r="T68" s="37"/>
    </row>
    <row r="69" spans="1:20" ht="13.5" customHeight="1">
      <c r="A69" s="757"/>
      <c r="B69" s="720" t="s">
        <v>95</v>
      </c>
      <c r="C69" s="721"/>
      <c r="D69" s="722"/>
      <c r="E69" s="710" t="s">
        <v>12</v>
      </c>
      <c r="F69" s="711"/>
      <c r="G69" s="711"/>
      <c r="H69" s="711"/>
      <c r="I69" s="76"/>
      <c r="J69" s="77"/>
      <c r="K69" s="47"/>
      <c r="L69" s="76"/>
      <c r="M69" s="45"/>
      <c r="N69" s="47"/>
      <c r="O69" s="76"/>
      <c r="P69" s="45"/>
      <c r="Q69" s="47"/>
      <c r="R69" s="76"/>
      <c r="S69" s="45"/>
      <c r="T69" s="43"/>
    </row>
    <row r="70" spans="1:22" ht="14.25" customHeight="1" thickBot="1">
      <c r="A70" s="757"/>
      <c r="B70" s="765" t="s">
        <v>96</v>
      </c>
      <c r="C70" s="670"/>
      <c r="D70" s="709"/>
      <c r="E70" s="703" t="s">
        <v>97</v>
      </c>
      <c r="F70" s="704"/>
      <c r="G70" s="704"/>
      <c r="H70" s="704"/>
      <c r="I70" s="35"/>
      <c r="J70" s="36"/>
      <c r="K70" s="64"/>
      <c r="L70" s="35"/>
      <c r="M70" s="36"/>
      <c r="N70" s="64"/>
      <c r="O70" s="35"/>
      <c r="P70" s="36"/>
      <c r="Q70" s="64"/>
      <c r="R70" s="35"/>
      <c r="S70" s="36"/>
      <c r="T70" s="37"/>
      <c r="V70" s="78"/>
    </row>
    <row r="71" spans="1:20" ht="12.75" customHeight="1">
      <c r="A71" s="757"/>
      <c r="B71" s="720" t="s">
        <v>98</v>
      </c>
      <c r="C71" s="938"/>
      <c r="D71" s="43" t="s">
        <v>10</v>
      </c>
      <c r="E71" s="717"/>
      <c r="F71" s="692"/>
      <c r="G71" s="692"/>
      <c r="H71" s="708"/>
      <c r="I71" s="44"/>
      <c r="J71" s="45"/>
      <c r="K71" s="47"/>
      <c r="L71" s="44"/>
      <c r="M71" s="45"/>
      <c r="N71" s="43"/>
      <c r="O71" s="44"/>
      <c r="P71" s="45"/>
      <c r="Q71" s="43"/>
      <c r="R71" s="44"/>
      <c r="S71" s="47"/>
      <c r="T71" s="43"/>
    </row>
    <row r="72" spans="1:20" ht="14.25" customHeight="1">
      <c r="A72" s="757"/>
      <c r="B72" s="723"/>
      <c r="C72" s="939"/>
      <c r="D72" s="50" t="s">
        <v>23</v>
      </c>
      <c r="E72" s="761" t="s">
        <v>190</v>
      </c>
      <c r="F72" s="666"/>
      <c r="G72" s="666"/>
      <c r="H72" s="762"/>
      <c r="I72" s="177">
        <v>6.31</v>
      </c>
      <c r="J72" s="179">
        <v>6.26</v>
      </c>
      <c r="K72" s="180"/>
      <c r="L72" s="183">
        <v>6.3</v>
      </c>
      <c r="M72" s="179">
        <v>6.15</v>
      </c>
      <c r="N72" s="184"/>
      <c r="O72" s="183">
        <v>6.3</v>
      </c>
      <c r="P72" s="179">
        <v>6.15</v>
      </c>
      <c r="Q72" s="184"/>
      <c r="R72" s="183">
        <v>6.23</v>
      </c>
      <c r="S72" s="179">
        <v>6.11</v>
      </c>
      <c r="T72" s="178"/>
    </row>
    <row r="73" spans="1:20" ht="14.25" customHeight="1" thickBot="1">
      <c r="A73" s="757"/>
      <c r="B73" s="763"/>
      <c r="C73" s="940"/>
      <c r="D73" s="37" t="s">
        <v>23</v>
      </c>
      <c r="E73" s="765" t="s">
        <v>196</v>
      </c>
      <c r="F73" s="670"/>
      <c r="G73" s="670"/>
      <c r="H73" s="709"/>
      <c r="I73" s="171">
        <v>6.35</v>
      </c>
      <c r="J73" s="182">
        <v>6.23</v>
      </c>
      <c r="K73" s="181"/>
      <c r="L73" s="185">
        <v>6.2</v>
      </c>
      <c r="M73" s="182">
        <v>6.1</v>
      </c>
      <c r="N73" s="186"/>
      <c r="O73" s="185">
        <v>6.2</v>
      </c>
      <c r="P73" s="182">
        <v>6.1</v>
      </c>
      <c r="Q73" s="186"/>
      <c r="R73" s="185">
        <v>6.19</v>
      </c>
      <c r="S73" s="182">
        <v>6.15</v>
      </c>
      <c r="T73" s="172"/>
    </row>
    <row r="74" spans="1:20" ht="14.25" customHeight="1">
      <c r="A74" s="757"/>
      <c r="B74" s="941" t="s">
        <v>99</v>
      </c>
      <c r="C74" s="942"/>
      <c r="D74" s="943"/>
      <c r="E74" s="710" t="s">
        <v>187</v>
      </c>
      <c r="F74" s="711"/>
      <c r="G74" s="711"/>
      <c r="H74" s="712"/>
      <c r="I74" s="945">
        <v>0.91</v>
      </c>
      <c r="J74" s="946"/>
      <c r="K74" s="947"/>
      <c r="L74" s="945">
        <v>0.96</v>
      </c>
      <c r="M74" s="946"/>
      <c r="N74" s="947"/>
      <c r="O74" s="945">
        <v>0.9</v>
      </c>
      <c r="P74" s="946"/>
      <c r="Q74" s="947"/>
      <c r="R74" s="945">
        <v>0.9</v>
      </c>
      <c r="S74" s="946"/>
      <c r="T74" s="947"/>
    </row>
    <row r="75" spans="1:20" ht="12.75" customHeight="1">
      <c r="A75" s="757"/>
      <c r="B75" s="695"/>
      <c r="C75" s="944"/>
      <c r="D75" s="697"/>
      <c r="E75" s="687" t="s">
        <v>195</v>
      </c>
      <c r="F75" s="688"/>
      <c r="G75" s="688"/>
      <c r="H75" s="689"/>
      <c r="I75" s="761">
        <v>0.94</v>
      </c>
      <c r="J75" s="666"/>
      <c r="K75" s="762"/>
      <c r="L75" s="761">
        <v>0.94</v>
      </c>
      <c r="M75" s="666"/>
      <c r="N75" s="762"/>
      <c r="O75" s="761">
        <v>0.95</v>
      </c>
      <c r="P75" s="666"/>
      <c r="Q75" s="762"/>
      <c r="R75" s="761">
        <v>0.94</v>
      </c>
      <c r="S75" s="666"/>
      <c r="T75" s="762"/>
    </row>
    <row r="76" spans="1:20" ht="12.75" customHeight="1">
      <c r="A76" s="757"/>
      <c r="B76" s="695"/>
      <c r="C76" s="944"/>
      <c r="D76" s="697"/>
      <c r="E76" s="687" t="s">
        <v>188</v>
      </c>
      <c r="F76" s="688"/>
      <c r="G76" s="688"/>
      <c r="H76" s="689"/>
      <c r="I76" s="761">
        <v>0.84</v>
      </c>
      <c r="J76" s="666"/>
      <c r="K76" s="762"/>
      <c r="L76" s="761">
        <v>0.83</v>
      </c>
      <c r="M76" s="666"/>
      <c r="N76" s="762"/>
      <c r="O76" s="761">
        <v>0.83</v>
      </c>
      <c r="P76" s="666"/>
      <c r="Q76" s="762"/>
      <c r="R76" s="761">
        <v>0.83</v>
      </c>
      <c r="S76" s="666"/>
      <c r="T76" s="762"/>
    </row>
    <row r="77" spans="1:23" ht="14.25" customHeight="1" thickBot="1">
      <c r="A77" s="757"/>
      <c r="B77" s="684"/>
      <c r="C77" s="685"/>
      <c r="D77" s="686"/>
      <c r="E77" s="703" t="s">
        <v>189</v>
      </c>
      <c r="F77" s="704"/>
      <c r="G77" s="704"/>
      <c r="H77" s="705"/>
      <c r="I77" s="765">
        <v>0.89</v>
      </c>
      <c r="J77" s="670"/>
      <c r="K77" s="709"/>
      <c r="L77" s="765">
        <v>0.9</v>
      </c>
      <c r="M77" s="670"/>
      <c r="N77" s="709"/>
      <c r="O77" s="765">
        <v>0.9</v>
      </c>
      <c r="P77" s="670"/>
      <c r="Q77" s="709"/>
      <c r="R77" s="765">
        <v>0.91</v>
      </c>
      <c r="S77" s="670"/>
      <c r="T77" s="709"/>
      <c r="W77" s="80"/>
    </row>
    <row r="78" spans="1:20" ht="13.5" customHeight="1">
      <c r="A78" s="757"/>
      <c r="B78" s="720" t="s">
        <v>101</v>
      </c>
      <c r="C78" s="721"/>
      <c r="D78" s="721"/>
      <c r="E78" s="671" t="s">
        <v>102</v>
      </c>
      <c r="F78" s="672"/>
      <c r="G78" s="672"/>
      <c r="H78" s="673"/>
      <c r="I78" s="249">
        <f>((J9*J9+K9*K9)/($C$8*$C$8))*$D$82</f>
        <v>0.015348675584141774</v>
      </c>
      <c r="J78" s="81" t="s">
        <v>103</v>
      </c>
      <c r="K78" s="133">
        <f>($C$82/100)*((J9*J9+K9*K9)/$C$8)</f>
        <v>0.3960948537843038</v>
      </c>
      <c r="L78" s="160">
        <f>((M9*M9+N9*N9)/($C$8*$C$8))*$D$82</f>
        <v>0.009667957090350418</v>
      </c>
      <c r="M78" s="81" t="s">
        <v>103</v>
      </c>
      <c r="N78" s="133">
        <f>($C$82/100)*((M9*M9+N9*N9)/$C$8)</f>
        <v>0.2494956668477527</v>
      </c>
      <c r="O78" s="249">
        <f>((P9*P9+Q9*Q9)/($C$8*$C$8))*$D$82</f>
        <v>0.00961408691004995</v>
      </c>
      <c r="P78" s="81" t="s">
        <v>103</v>
      </c>
      <c r="Q78" s="133">
        <f>($C$82/100)*((P9*P9+Q9*Q9)/$C$8)</f>
        <v>0.2481054686464503</v>
      </c>
      <c r="R78" s="160">
        <f>((S9*S9+T9*T9)/($C$8*$C$8))*$D$82</f>
        <v>0.018057403852669917</v>
      </c>
      <c r="S78" s="81" t="s">
        <v>103</v>
      </c>
      <c r="T78" s="133">
        <f>($C$82/100)*((S9*S9+T9*T9)/$C$8)</f>
        <v>0.46599751877857853</v>
      </c>
    </row>
    <row r="79" spans="1:20" ht="14.25" customHeight="1">
      <c r="A79" s="757"/>
      <c r="B79" s="723"/>
      <c r="C79" s="724"/>
      <c r="D79" s="724"/>
      <c r="E79" s="683" t="s">
        <v>104</v>
      </c>
      <c r="F79" s="661"/>
      <c r="G79" s="661"/>
      <c r="H79" s="662"/>
      <c r="I79" s="92">
        <f>((J14*J14+K14*K14)/($C$13*$C$13))*$D$83</f>
        <v>0.008871344347577484</v>
      </c>
      <c r="J79" s="82" t="s">
        <v>103</v>
      </c>
      <c r="K79" s="93">
        <f>($C$83/100)*((J14*J14+K14*K14)/$C$13)</f>
        <v>0.227810042120166</v>
      </c>
      <c r="L79" s="91">
        <f>((M14*M14+N14*N14)/($C$13*$C$13))*$D$83</f>
        <v>0.011147704384805007</v>
      </c>
      <c r="M79" s="82" t="s">
        <v>103</v>
      </c>
      <c r="N79" s="93">
        <f>($C$83/100)*((M14*M14+N14*N14)/$C$13)</f>
        <v>0.28626540758042723</v>
      </c>
      <c r="O79" s="92">
        <f>((P14*P14+Q14*Q14)/($C$13*$C$13))*$D$83</f>
        <v>0.010079000096340097</v>
      </c>
      <c r="P79" s="82" t="s">
        <v>103</v>
      </c>
      <c r="Q79" s="93">
        <f>($C$83/100)*((P14*P14+Q14*Q14)/$C$13)</f>
        <v>0.2588218139794556</v>
      </c>
      <c r="R79" s="91">
        <f>((S14*S14+T14*T14)/($C$13*$C$13))*$D$83</f>
        <v>0.00914652723411709</v>
      </c>
      <c r="S79" s="82" t="s">
        <v>103</v>
      </c>
      <c r="T79" s="93">
        <f>($C$83/100)*((S14*S14+T14*T14)/$C$13)</f>
        <v>0.2348765500266543</v>
      </c>
    </row>
    <row r="80" spans="1:20" ht="14.25" customHeight="1" thickBot="1">
      <c r="A80" s="757"/>
      <c r="B80" s="723"/>
      <c r="C80" s="724"/>
      <c r="D80" s="724"/>
      <c r="E80" s="683" t="s">
        <v>104</v>
      </c>
      <c r="F80" s="661"/>
      <c r="G80" s="661"/>
      <c r="H80" s="662"/>
      <c r="I80" s="32"/>
      <c r="J80" s="83" t="s">
        <v>103</v>
      </c>
      <c r="K80" s="33"/>
      <c r="L80" s="23"/>
      <c r="M80" s="82" t="s">
        <v>103</v>
      </c>
      <c r="N80" s="24"/>
      <c r="O80" s="32"/>
      <c r="P80" s="83" t="s">
        <v>103</v>
      </c>
      <c r="Q80" s="33"/>
      <c r="R80" s="23"/>
      <c r="S80" s="82" t="s">
        <v>103</v>
      </c>
      <c r="T80" s="24"/>
    </row>
    <row r="81" spans="1:20" ht="13.5" customHeight="1">
      <c r="A81" s="719"/>
      <c r="B81" s="148"/>
      <c r="C81" s="149" t="s">
        <v>175</v>
      </c>
      <c r="D81" s="150" t="s">
        <v>176</v>
      </c>
      <c r="E81" s="84"/>
      <c r="F81" s="660" t="s">
        <v>105</v>
      </c>
      <c r="G81" s="660"/>
      <c r="H81" s="85"/>
      <c r="I81" s="87">
        <f>J9+$H$6+I78</f>
        <v>12.28143111046414</v>
      </c>
      <c r="J81" s="248" t="s">
        <v>103</v>
      </c>
      <c r="K81" s="87">
        <f>K9+$H$7+K78</f>
        <v>0.5440948537843038</v>
      </c>
      <c r="L81" s="132">
        <f>M9+$H$6+L78</f>
        <v>9.75302460149035</v>
      </c>
      <c r="M81" s="86" t="s">
        <v>103</v>
      </c>
      <c r="N81" s="88">
        <f>N9+$H$7+N78</f>
        <v>0.3974956668477527</v>
      </c>
      <c r="O81" s="87">
        <f>P9+$H$6+O78</f>
        <v>9.72590009091005</v>
      </c>
      <c r="P81" s="248" t="s">
        <v>103</v>
      </c>
      <c r="Q81" s="87">
        <f>Q9+$H$7+Q78</f>
        <v>0.3961054686464503</v>
      </c>
      <c r="R81" s="132">
        <f>S9+$H$6+R78</f>
        <v>13.31913114801267</v>
      </c>
      <c r="S81" s="86" t="s">
        <v>103</v>
      </c>
      <c r="T81" s="88">
        <f>T9+$H$7+T78</f>
        <v>0.6139975187785786</v>
      </c>
    </row>
    <row r="82" spans="1:20" ht="13.5" customHeight="1">
      <c r="A82" s="719"/>
      <c r="B82" s="151" t="s">
        <v>177</v>
      </c>
      <c r="C82" s="173">
        <v>10.6</v>
      </c>
      <c r="D82" s="174">
        <v>0.1643</v>
      </c>
      <c r="E82" s="89"/>
      <c r="F82" s="767" t="s">
        <v>106</v>
      </c>
      <c r="G82" s="767"/>
      <c r="H82" s="90"/>
      <c r="I82" s="91">
        <f>J14+$H$11+I79</f>
        <v>9.375505423547578</v>
      </c>
      <c r="J82" s="82" t="s">
        <v>103</v>
      </c>
      <c r="K82" s="91">
        <f>K14+$H$12+K79</f>
        <v>0.371810042120166</v>
      </c>
      <c r="L82" s="92">
        <f>M14+$H$11+L79</f>
        <v>10.505351887584803</v>
      </c>
      <c r="M82" s="82" t="s">
        <v>103</v>
      </c>
      <c r="N82" s="93">
        <f>N14+$H$12+N79</f>
        <v>0.4302654075804272</v>
      </c>
      <c r="O82" s="91">
        <f>P14+$H$11+O79</f>
        <v>9.99086295929634</v>
      </c>
      <c r="P82" s="82" t="s">
        <v>103</v>
      </c>
      <c r="Q82" s="91">
        <f>Q14+$H$12+Q79</f>
        <v>0.4028218139794556</v>
      </c>
      <c r="R82" s="92">
        <f>S14+$H$11+R79</f>
        <v>9.519230856474119</v>
      </c>
      <c r="S82" s="82" t="s">
        <v>103</v>
      </c>
      <c r="T82" s="93">
        <f>T14+$H$12+T79</f>
        <v>0.3788765500266543</v>
      </c>
    </row>
    <row r="83" spans="1:20" ht="15" customHeight="1" thickBot="1">
      <c r="A83" s="719"/>
      <c r="B83" s="152" t="s">
        <v>178</v>
      </c>
      <c r="C83" s="175">
        <v>10.49</v>
      </c>
      <c r="D83" s="176">
        <v>0.1634</v>
      </c>
      <c r="E83" s="89"/>
      <c r="F83" s="768" t="s">
        <v>107</v>
      </c>
      <c r="G83" s="768"/>
      <c r="H83" s="90"/>
      <c r="I83" s="26"/>
      <c r="J83" s="82" t="s">
        <v>103</v>
      </c>
      <c r="K83" s="26"/>
      <c r="L83" s="23"/>
      <c r="M83" s="82" t="s">
        <v>103</v>
      </c>
      <c r="N83" s="24"/>
      <c r="O83" s="26"/>
      <c r="P83" s="82" t="s">
        <v>103</v>
      </c>
      <c r="Q83" s="26"/>
      <c r="R83" s="23"/>
      <c r="S83" s="82" t="s">
        <v>103</v>
      </c>
      <c r="T83" s="24"/>
    </row>
    <row r="84" spans="1:20" ht="13.5" customHeight="1" thickBot="1">
      <c r="A84" s="719"/>
      <c r="B84" s="2"/>
      <c r="C84" s="3"/>
      <c r="D84" s="4"/>
      <c r="E84" s="94"/>
      <c r="F84" s="769" t="s">
        <v>108</v>
      </c>
      <c r="G84" s="769"/>
      <c r="H84" s="95"/>
      <c r="I84" s="9"/>
      <c r="J84" s="96" t="s">
        <v>103</v>
      </c>
      <c r="K84" s="9"/>
      <c r="L84" s="8"/>
      <c r="M84" s="96" t="s">
        <v>103</v>
      </c>
      <c r="N84" s="10"/>
      <c r="O84" s="9"/>
      <c r="P84" s="96" t="s">
        <v>103</v>
      </c>
      <c r="Q84" s="9"/>
      <c r="R84" s="8"/>
      <c r="S84" s="96" t="s">
        <v>103</v>
      </c>
      <c r="T84" s="10"/>
    </row>
    <row r="85" spans="1:20" ht="14.25" customHeight="1" thickBot="1">
      <c r="A85" s="719"/>
      <c r="B85" s="245"/>
      <c r="C85" s="246"/>
      <c r="D85" s="247"/>
      <c r="E85" s="680" t="s">
        <v>109</v>
      </c>
      <c r="F85" s="681"/>
      <c r="G85" s="681"/>
      <c r="H85" s="682"/>
      <c r="I85" s="139">
        <f>I81+I82</f>
        <v>21.65693653401172</v>
      </c>
      <c r="J85" s="97" t="s">
        <v>103</v>
      </c>
      <c r="K85" s="98">
        <f>K81+K82</f>
        <v>0.9159048959044698</v>
      </c>
      <c r="L85" s="139">
        <f>L81+L82</f>
        <v>20.258376489075154</v>
      </c>
      <c r="M85" s="97" t="s">
        <v>103</v>
      </c>
      <c r="N85" s="98">
        <f>N81+N82</f>
        <v>0.8277610744281799</v>
      </c>
      <c r="O85" s="139">
        <f>O81+O82</f>
        <v>19.71676305020639</v>
      </c>
      <c r="P85" s="97" t="s">
        <v>103</v>
      </c>
      <c r="Q85" s="98">
        <f>Q81+Q82</f>
        <v>0.798927282625906</v>
      </c>
      <c r="R85" s="139">
        <f>R81+R82</f>
        <v>22.83836200448679</v>
      </c>
      <c r="S85" s="97" t="s">
        <v>103</v>
      </c>
      <c r="T85" s="98">
        <f>T81+T82</f>
        <v>0.9928740688052329</v>
      </c>
    </row>
    <row r="86" spans="1:20" ht="13.5" customHeight="1" thickBot="1">
      <c r="A86" s="719"/>
      <c r="B86" s="102"/>
      <c r="C86" s="103"/>
      <c r="D86" s="104"/>
      <c r="E86" s="737" t="s">
        <v>110</v>
      </c>
      <c r="F86" s="737"/>
      <c r="G86" s="737"/>
      <c r="H86" s="738"/>
      <c r="I86" s="674" t="s">
        <v>576</v>
      </c>
      <c r="J86" s="674"/>
      <c r="K86" s="674"/>
      <c r="L86" s="674" t="s">
        <v>577</v>
      </c>
      <c r="M86" s="674"/>
      <c r="N86" s="674"/>
      <c r="O86" s="674" t="s">
        <v>577</v>
      </c>
      <c r="P86" s="674"/>
      <c r="Q86" s="674"/>
      <c r="R86" s="674" t="s">
        <v>578</v>
      </c>
      <c r="S86" s="674"/>
      <c r="T86" s="674"/>
    </row>
    <row r="87" spans="1:20" ht="14.25" customHeight="1" thickBot="1">
      <c r="A87" s="758"/>
      <c r="B87" s="676" t="s">
        <v>111</v>
      </c>
      <c r="C87" s="677"/>
      <c r="D87" s="677"/>
      <c r="E87" s="678"/>
      <c r="F87" s="678"/>
      <c r="G87" s="678"/>
      <c r="H87" s="678"/>
      <c r="I87" s="678"/>
      <c r="J87" s="678"/>
      <c r="K87" s="678"/>
      <c r="L87" s="678"/>
      <c r="M87" s="678"/>
      <c r="N87" s="678"/>
      <c r="O87" s="678"/>
      <c r="P87" s="678"/>
      <c r="Q87" s="678"/>
      <c r="R87" s="678"/>
      <c r="S87" s="678"/>
      <c r="T87" s="679"/>
    </row>
    <row r="88" spans="1:20" ht="12.75" customHeight="1">
      <c r="A88" s="105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ht="12.75">
      <c r="A89" t="s">
        <v>230</v>
      </c>
    </row>
  </sheetData>
  <sheetProtection/>
  <mergeCells count="97">
    <mergeCell ref="B78:D80"/>
    <mergeCell ref="E78:H78"/>
    <mergeCell ref="F81:G81"/>
    <mergeCell ref="F82:G82"/>
    <mergeCell ref="E79:H79"/>
    <mergeCell ref="E80:H80"/>
    <mergeCell ref="F83:G83"/>
    <mergeCell ref="F84:G84"/>
    <mergeCell ref="B87:T87"/>
    <mergeCell ref="E85:H85"/>
    <mergeCell ref="E86:H86"/>
    <mergeCell ref="I86:K86"/>
    <mergeCell ref="L86:N86"/>
    <mergeCell ref="O86:Q86"/>
    <mergeCell ref="R86:T86"/>
    <mergeCell ref="O76:Q76"/>
    <mergeCell ref="R76:T76"/>
    <mergeCell ref="E77:H77"/>
    <mergeCell ref="I77:K77"/>
    <mergeCell ref="L77:N77"/>
    <mergeCell ref="O77:Q77"/>
    <mergeCell ref="R77:T77"/>
    <mergeCell ref="O74:Q74"/>
    <mergeCell ref="R74:T74"/>
    <mergeCell ref="E75:H75"/>
    <mergeCell ref="I75:K75"/>
    <mergeCell ref="L75:N75"/>
    <mergeCell ref="O75:Q75"/>
    <mergeCell ref="R75:T75"/>
    <mergeCell ref="B74:D77"/>
    <mergeCell ref="E74:H74"/>
    <mergeCell ref="I74:K74"/>
    <mergeCell ref="L74:N74"/>
    <mergeCell ref="E76:H76"/>
    <mergeCell ref="I76:K76"/>
    <mergeCell ref="L76:N76"/>
    <mergeCell ref="E71:H71"/>
    <mergeCell ref="E72:H72"/>
    <mergeCell ref="E73:H73"/>
    <mergeCell ref="C50:D50"/>
    <mergeCell ref="C52:D52"/>
    <mergeCell ref="C67:D67"/>
    <mergeCell ref="B71:C73"/>
    <mergeCell ref="B69:D69"/>
    <mergeCell ref="E69:H69"/>
    <mergeCell ref="B70:D70"/>
    <mergeCell ref="O18:Q18"/>
    <mergeCell ref="R18:T18"/>
    <mergeCell ref="E18:H18"/>
    <mergeCell ref="I18:K18"/>
    <mergeCell ref="L18:N18"/>
    <mergeCell ref="G15:H15"/>
    <mergeCell ref="I15:K15"/>
    <mergeCell ref="L15:N15"/>
    <mergeCell ref="R10:T10"/>
    <mergeCell ref="G10:H10"/>
    <mergeCell ref="I10:K10"/>
    <mergeCell ref="L10:N10"/>
    <mergeCell ref="O15:Q15"/>
    <mergeCell ref="R15:T15"/>
    <mergeCell ref="O10:Q10"/>
    <mergeCell ref="A1:T2"/>
    <mergeCell ref="A3:A87"/>
    <mergeCell ref="B3:D5"/>
    <mergeCell ref="E3:F5"/>
    <mergeCell ref="G3:H5"/>
    <mergeCell ref="I3:K3"/>
    <mergeCell ref="L3:N3"/>
    <mergeCell ref="O3:Q3"/>
    <mergeCell ref="R3:T3"/>
    <mergeCell ref="C68:D68"/>
    <mergeCell ref="E70:H70"/>
    <mergeCell ref="B22:B68"/>
    <mergeCell ref="G22:H22"/>
    <mergeCell ref="C47:D47"/>
    <mergeCell ref="C26:D26"/>
    <mergeCell ref="C35:D35"/>
    <mergeCell ref="C36:D36"/>
    <mergeCell ref="C48:D48"/>
    <mergeCell ref="C57:D57"/>
    <mergeCell ref="C56:D56"/>
    <mergeCell ref="C49:D49"/>
    <mergeCell ref="C19:C21"/>
    <mergeCell ref="E7:F7"/>
    <mergeCell ref="E8:F8"/>
    <mergeCell ref="E10:F10"/>
    <mergeCell ref="E12:F12"/>
    <mergeCell ref="E13:F13"/>
    <mergeCell ref="E14:F14"/>
    <mergeCell ref="E16:F16"/>
    <mergeCell ref="E9:F9"/>
    <mergeCell ref="C22:F23"/>
    <mergeCell ref="B6:B21"/>
    <mergeCell ref="E6:F6"/>
    <mergeCell ref="E11:F11"/>
    <mergeCell ref="E17:F17"/>
    <mergeCell ref="E15:F15"/>
  </mergeCells>
  <printOptions/>
  <pageMargins left="0.17" right="0.17" top="0.17" bottom="0.17" header="0.21" footer="0.17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8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2.421875" style="443" customWidth="1"/>
    <col min="2" max="2" width="22.421875" style="414" customWidth="1"/>
    <col min="3" max="3" width="22.421875" style="414" hidden="1" customWidth="1"/>
    <col min="4" max="4" width="7.28125" style="414" customWidth="1"/>
    <col min="5" max="5" width="7.421875" style="414" customWidth="1"/>
    <col min="6" max="6" width="7.00390625" style="414" customWidth="1"/>
    <col min="7" max="8" width="6.8515625" style="414" customWidth="1"/>
    <col min="9" max="9" width="8.28125" style="414" customWidth="1"/>
    <col min="10" max="10" width="8.421875" style="414" customWidth="1"/>
    <col min="11" max="13" width="9.140625" style="414" customWidth="1"/>
    <col min="14" max="14" width="9.7109375" style="414" customWidth="1"/>
    <col min="15" max="16384" width="9.140625" style="414" customWidth="1"/>
  </cols>
  <sheetData>
    <row r="1" spans="1:14" ht="15">
      <c r="A1" s="774" t="s">
        <v>282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18.75" thickBot="1">
      <c r="A2" s="415"/>
      <c r="B2" s="416"/>
      <c r="C2" s="416"/>
      <c r="D2" s="416"/>
      <c r="E2" s="417"/>
      <c r="F2" s="417"/>
      <c r="G2" s="417"/>
      <c r="H2" s="417"/>
      <c r="I2" s="417"/>
      <c r="J2" s="417"/>
      <c r="K2" s="418"/>
      <c r="L2" s="419" t="s">
        <v>246</v>
      </c>
      <c r="M2" s="951"/>
      <c r="N2" s="951"/>
    </row>
    <row r="3" spans="1:14" ht="12.75">
      <c r="A3" s="420" t="s">
        <v>247</v>
      </c>
      <c r="B3" s="776" t="s">
        <v>247</v>
      </c>
      <c r="C3" s="952"/>
      <c r="D3" s="953"/>
      <c r="E3" s="780" t="s">
        <v>248</v>
      </c>
      <c r="F3" s="779"/>
      <c r="G3" s="780" t="s">
        <v>249</v>
      </c>
      <c r="H3" s="779"/>
      <c r="I3" s="780" t="s">
        <v>250</v>
      </c>
      <c r="J3" s="779"/>
      <c r="K3" s="781" t="s">
        <v>251</v>
      </c>
      <c r="L3" s="782"/>
      <c r="M3" s="782"/>
      <c r="N3" s="783"/>
    </row>
    <row r="4" spans="1:14" ht="13.5" thickBot="1">
      <c r="A4" s="421" t="s">
        <v>252</v>
      </c>
      <c r="B4" s="771" t="s">
        <v>253</v>
      </c>
      <c r="C4" s="948"/>
      <c r="D4" s="949"/>
      <c r="E4" s="423" t="s">
        <v>254</v>
      </c>
      <c r="F4" s="423" t="s">
        <v>255</v>
      </c>
      <c r="G4" s="423" t="s">
        <v>254</v>
      </c>
      <c r="H4" s="423" t="s">
        <v>255</v>
      </c>
      <c r="I4" s="423" t="s">
        <v>254</v>
      </c>
      <c r="J4" s="423" t="s">
        <v>255</v>
      </c>
      <c r="K4" s="424" t="s">
        <v>256</v>
      </c>
      <c r="L4" s="424" t="s">
        <v>257</v>
      </c>
      <c r="M4" s="424" t="s">
        <v>258</v>
      </c>
      <c r="N4" s="425" t="s">
        <v>259</v>
      </c>
    </row>
    <row r="5" spans="1:15" ht="12.75">
      <c r="A5" s="473" t="s">
        <v>283</v>
      </c>
      <c r="B5" s="497" t="s">
        <v>261</v>
      </c>
      <c r="C5" s="497"/>
      <c r="D5" s="497"/>
      <c r="E5" s="476"/>
      <c r="F5" s="476"/>
      <c r="G5" s="476"/>
      <c r="H5" s="476"/>
      <c r="I5" s="476"/>
      <c r="J5" s="477"/>
      <c r="K5" s="498"/>
      <c r="L5" s="498"/>
      <c r="M5" s="498"/>
      <c r="N5" s="499"/>
      <c r="O5" s="452"/>
    </row>
    <row r="6" spans="1:15" ht="12.75">
      <c r="A6" s="500" t="s">
        <v>262</v>
      </c>
      <c r="B6" s="501" t="s">
        <v>284</v>
      </c>
      <c r="C6" s="501"/>
      <c r="D6" s="502" t="s">
        <v>120</v>
      </c>
      <c r="E6" s="501"/>
      <c r="F6" s="501"/>
      <c r="G6" s="502">
        <v>49.1</v>
      </c>
      <c r="H6" s="502">
        <v>35</v>
      </c>
      <c r="I6" s="501"/>
      <c r="J6" s="503"/>
      <c r="K6" s="436">
        <v>0.69</v>
      </c>
      <c r="L6" s="436">
        <v>0.36</v>
      </c>
      <c r="M6" s="436">
        <v>0.33</v>
      </c>
      <c r="N6" s="438">
        <v>0.73</v>
      </c>
      <c r="O6" s="452"/>
    </row>
    <row r="7" spans="1:15" ht="12.75">
      <c r="A7" s="500" t="s">
        <v>285</v>
      </c>
      <c r="B7" s="501" t="s">
        <v>286</v>
      </c>
      <c r="C7" s="501"/>
      <c r="D7" s="502" t="s">
        <v>146</v>
      </c>
      <c r="E7" s="501"/>
      <c r="F7" s="501"/>
      <c r="G7" s="502">
        <v>49.1</v>
      </c>
      <c r="H7" s="502">
        <v>35</v>
      </c>
      <c r="I7" s="501"/>
      <c r="J7" s="503"/>
      <c r="K7" s="436">
        <v>0.51</v>
      </c>
      <c r="L7" s="436">
        <v>0.16</v>
      </c>
      <c r="M7" s="436">
        <v>0.11</v>
      </c>
      <c r="N7" s="438">
        <v>0.53</v>
      </c>
      <c r="O7" s="452"/>
    </row>
    <row r="8" spans="1:15" ht="12.75">
      <c r="A8" s="500"/>
      <c r="B8" s="501" t="s">
        <v>287</v>
      </c>
      <c r="C8" s="501"/>
      <c r="D8" s="502" t="s">
        <v>201</v>
      </c>
      <c r="E8" s="501"/>
      <c r="F8" s="501"/>
      <c r="G8" s="502">
        <v>49.1</v>
      </c>
      <c r="H8" s="502">
        <v>35</v>
      </c>
      <c r="I8" s="501"/>
      <c r="J8" s="503"/>
      <c r="K8" s="436">
        <v>0.7</v>
      </c>
      <c r="L8" s="436">
        <v>0.31</v>
      </c>
      <c r="M8" s="436">
        <v>0.28</v>
      </c>
      <c r="N8" s="438">
        <v>1.07</v>
      </c>
      <c r="O8" s="452"/>
    </row>
    <row r="9" spans="1:15" ht="12.75">
      <c r="A9" s="500"/>
      <c r="B9" s="501" t="s">
        <v>288</v>
      </c>
      <c r="C9" s="501"/>
      <c r="D9" s="502" t="s">
        <v>142</v>
      </c>
      <c r="E9" s="501"/>
      <c r="F9" s="501"/>
      <c r="G9" s="502">
        <v>49.1</v>
      </c>
      <c r="H9" s="502">
        <v>35</v>
      </c>
      <c r="I9" s="501"/>
      <c r="J9" s="503"/>
      <c r="K9" s="436">
        <v>0.94</v>
      </c>
      <c r="L9" s="436">
        <v>1.07</v>
      </c>
      <c r="M9" s="436">
        <v>0.93</v>
      </c>
      <c r="N9" s="438">
        <v>0.93</v>
      </c>
      <c r="O9" s="452"/>
    </row>
    <row r="10" spans="1:15" ht="12.75">
      <c r="A10" s="500"/>
      <c r="B10" s="501" t="s">
        <v>289</v>
      </c>
      <c r="C10" s="501"/>
      <c r="D10" s="502" t="s">
        <v>29</v>
      </c>
      <c r="E10" s="501"/>
      <c r="F10" s="501"/>
      <c r="G10" s="502">
        <v>49.1</v>
      </c>
      <c r="H10" s="502">
        <v>35</v>
      </c>
      <c r="I10" s="501"/>
      <c r="J10" s="503"/>
      <c r="K10" s="436">
        <v>1.68</v>
      </c>
      <c r="L10" s="436">
        <v>0.12</v>
      </c>
      <c r="M10" s="611">
        <v>0.1</v>
      </c>
      <c r="N10" s="438">
        <v>1.85</v>
      </c>
      <c r="O10" s="452"/>
    </row>
    <row r="11" spans="1:15" ht="12.75">
      <c r="A11" s="500"/>
      <c r="B11" s="501" t="s">
        <v>290</v>
      </c>
      <c r="C11" s="501"/>
      <c r="D11" s="502" t="s">
        <v>137</v>
      </c>
      <c r="E11" s="501"/>
      <c r="F11" s="501"/>
      <c r="G11" s="502">
        <v>49.1</v>
      </c>
      <c r="H11" s="502">
        <v>35</v>
      </c>
      <c r="I11" s="501"/>
      <c r="J11" s="503"/>
      <c r="K11" s="436">
        <v>0.73</v>
      </c>
      <c r="L11" s="436">
        <v>0.58</v>
      </c>
      <c r="M11" s="436">
        <v>0.59</v>
      </c>
      <c r="N11" s="438">
        <v>0.87</v>
      </c>
      <c r="O11" s="452"/>
    </row>
    <row r="12" spans="1:15" ht="12.75">
      <c r="A12" s="500"/>
      <c r="B12" s="501" t="s">
        <v>291</v>
      </c>
      <c r="C12" s="501"/>
      <c r="D12" s="502" t="s">
        <v>202</v>
      </c>
      <c r="E12" s="501"/>
      <c r="F12" s="501"/>
      <c r="G12" s="502">
        <v>49.1</v>
      </c>
      <c r="H12" s="502">
        <v>35</v>
      </c>
      <c r="I12" s="501"/>
      <c r="J12" s="503"/>
      <c r="K12" s="436">
        <v>0.42</v>
      </c>
      <c r="L12" s="436">
        <v>0.58</v>
      </c>
      <c r="M12" s="436">
        <v>0.58</v>
      </c>
      <c r="N12" s="653">
        <v>0.4</v>
      </c>
      <c r="O12" s="452"/>
    </row>
    <row r="13" spans="1:15" ht="12.75">
      <c r="A13" s="500"/>
      <c r="B13" s="501" t="s">
        <v>292</v>
      </c>
      <c r="C13" s="501"/>
      <c r="D13" s="502" t="s">
        <v>68</v>
      </c>
      <c r="E13" s="501"/>
      <c r="F13" s="501"/>
      <c r="G13" s="502">
        <v>49.1</v>
      </c>
      <c r="H13" s="502">
        <v>35</v>
      </c>
      <c r="I13" s="501"/>
      <c r="J13" s="503"/>
      <c r="K13" s="436">
        <v>0.46</v>
      </c>
      <c r="L13" s="436">
        <v>0.45</v>
      </c>
      <c r="M13" s="436">
        <v>0.43</v>
      </c>
      <c r="N13" s="438">
        <v>0.78</v>
      </c>
      <c r="O13" s="452"/>
    </row>
    <row r="14" spans="1:15" ht="12.75">
      <c r="A14" s="500"/>
      <c r="B14" s="501" t="s">
        <v>293</v>
      </c>
      <c r="C14" s="501"/>
      <c r="D14" s="502" t="s">
        <v>82</v>
      </c>
      <c r="E14" s="501"/>
      <c r="F14" s="501"/>
      <c r="G14" s="502">
        <v>49.1</v>
      </c>
      <c r="H14" s="502">
        <v>35</v>
      </c>
      <c r="I14" s="501"/>
      <c r="J14" s="503"/>
      <c r="K14" s="436">
        <v>0.31</v>
      </c>
      <c r="L14" s="436">
        <v>0.31</v>
      </c>
      <c r="M14" s="436">
        <v>0.28</v>
      </c>
      <c r="N14" s="438">
        <v>0.33</v>
      </c>
      <c r="O14" s="452"/>
    </row>
    <row r="15" spans="1:15" ht="12.75">
      <c r="A15" s="500"/>
      <c r="B15" s="68" t="s">
        <v>228</v>
      </c>
      <c r="C15" s="501"/>
      <c r="D15" s="502" t="s">
        <v>35</v>
      </c>
      <c r="E15" s="501"/>
      <c r="F15" s="501"/>
      <c r="G15" s="502">
        <v>49.1</v>
      </c>
      <c r="H15" s="502">
        <v>35</v>
      </c>
      <c r="I15" s="501"/>
      <c r="J15" s="503"/>
      <c r="K15" s="436">
        <v>0.05</v>
      </c>
      <c r="L15" s="436">
        <v>0.05</v>
      </c>
      <c r="M15" s="436">
        <v>0.05</v>
      </c>
      <c r="N15" s="438">
        <v>0.05</v>
      </c>
      <c r="O15" s="452"/>
    </row>
    <row r="16" spans="1:15" ht="12.75">
      <c r="A16" s="500"/>
      <c r="B16" s="68" t="s">
        <v>430</v>
      </c>
      <c r="C16" s="501"/>
      <c r="D16" s="502" t="s">
        <v>53</v>
      </c>
      <c r="E16" s="501"/>
      <c r="F16" s="501"/>
      <c r="G16" s="502">
        <v>49.1</v>
      </c>
      <c r="H16" s="502">
        <v>35</v>
      </c>
      <c r="I16" s="501"/>
      <c r="J16" s="503"/>
      <c r="K16" s="436">
        <v>0.74</v>
      </c>
      <c r="L16" s="436">
        <v>0.8</v>
      </c>
      <c r="M16" s="436">
        <v>0.8</v>
      </c>
      <c r="N16" s="438">
        <v>0.77</v>
      </c>
      <c r="O16" s="452"/>
    </row>
    <row r="17" spans="1:15" ht="12.75">
      <c r="A17" s="500"/>
      <c r="B17" s="501" t="s">
        <v>294</v>
      </c>
      <c r="C17" s="501"/>
      <c r="D17" s="502" t="s">
        <v>50</v>
      </c>
      <c r="E17" s="501"/>
      <c r="F17" s="501"/>
      <c r="G17" s="502">
        <v>49.1</v>
      </c>
      <c r="H17" s="502">
        <v>35</v>
      </c>
      <c r="I17" s="501"/>
      <c r="J17" s="503"/>
      <c r="K17" s="436">
        <v>0.46</v>
      </c>
      <c r="L17" s="436">
        <v>0.49</v>
      </c>
      <c r="M17" s="436">
        <v>0.49</v>
      </c>
      <c r="N17" s="438">
        <v>0.49</v>
      </c>
      <c r="O17" s="452"/>
    </row>
    <row r="18" spans="1:15" ht="12.75">
      <c r="A18" s="500"/>
      <c r="B18" s="501" t="s">
        <v>295</v>
      </c>
      <c r="C18" s="501"/>
      <c r="D18" s="502" t="s">
        <v>74</v>
      </c>
      <c r="E18" s="501"/>
      <c r="F18" s="501"/>
      <c r="G18" s="502">
        <v>49.1</v>
      </c>
      <c r="H18" s="502">
        <v>35</v>
      </c>
      <c r="I18" s="501"/>
      <c r="J18" s="503"/>
      <c r="K18" s="436">
        <v>0.37</v>
      </c>
      <c r="L18" s="436">
        <v>0.8</v>
      </c>
      <c r="M18" s="436">
        <v>0.71</v>
      </c>
      <c r="N18" s="438">
        <v>0.51</v>
      </c>
      <c r="O18" s="452"/>
    </row>
    <row r="19" spans="1:15" ht="12.75">
      <c r="A19" s="500"/>
      <c r="B19" s="501" t="s">
        <v>296</v>
      </c>
      <c r="C19" s="501"/>
      <c r="D19" s="502" t="s">
        <v>88</v>
      </c>
      <c r="E19" s="501"/>
      <c r="F19" s="501"/>
      <c r="G19" s="502">
        <v>49.1</v>
      </c>
      <c r="H19" s="502">
        <v>35</v>
      </c>
      <c r="I19" s="501"/>
      <c r="J19" s="503"/>
      <c r="K19" s="436">
        <v>0.45</v>
      </c>
      <c r="L19" s="436">
        <v>0.57</v>
      </c>
      <c r="M19" s="436">
        <v>0.67</v>
      </c>
      <c r="N19" s="438">
        <v>0.63</v>
      </c>
      <c r="O19" s="452"/>
    </row>
    <row r="20" spans="1:15" ht="12.75">
      <c r="A20" s="500"/>
      <c r="B20" s="501" t="s">
        <v>297</v>
      </c>
      <c r="C20" s="501"/>
      <c r="D20" s="502" t="s">
        <v>37</v>
      </c>
      <c r="E20" s="501"/>
      <c r="F20" s="501"/>
      <c r="G20" s="502">
        <v>49.1</v>
      </c>
      <c r="H20" s="502">
        <v>35</v>
      </c>
      <c r="I20" s="501"/>
      <c r="J20" s="503"/>
      <c r="K20" s="436">
        <v>0</v>
      </c>
      <c r="L20" s="436">
        <v>0</v>
      </c>
      <c r="M20" s="436">
        <v>0</v>
      </c>
      <c r="N20" s="438">
        <v>0</v>
      </c>
      <c r="O20" s="452"/>
    </row>
    <row r="21" spans="1:15" ht="12.75">
      <c r="A21" s="500"/>
      <c r="B21" s="501" t="s">
        <v>298</v>
      </c>
      <c r="C21" s="501"/>
      <c r="D21" s="502" t="s">
        <v>55</v>
      </c>
      <c r="E21" s="501"/>
      <c r="F21" s="501"/>
      <c r="G21" s="502">
        <v>49.1</v>
      </c>
      <c r="H21" s="502">
        <v>35</v>
      </c>
      <c r="I21" s="501"/>
      <c r="J21" s="503"/>
      <c r="K21" s="436">
        <v>0.07</v>
      </c>
      <c r="L21" s="436">
        <v>0.31</v>
      </c>
      <c r="M21" s="436">
        <v>0.31</v>
      </c>
      <c r="N21" s="438">
        <v>0.07</v>
      </c>
      <c r="O21" s="452"/>
    </row>
    <row r="22" spans="1:15" ht="12.75">
      <c r="A22" s="500"/>
      <c r="B22" s="501" t="s">
        <v>299</v>
      </c>
      <c r="C22" s="501"/>
      <c r="D22" s="502" t="s">
        <v>76</v>
      </c>
      <c r="E22" s="501"/>
      <c r="F22" s="501"/>
      <c r="G22" s="502">
        <v>49.1</v>
      </c>
      <c r="H22" s="502">
        <v>35</v>
      </c>
      <c r="I22" s="501"/>
      <c r="J22" s="503"/>
      <c r="K22" s="436">
        <v>1.12</v>
      </c>
      <c r="L22" s="436">
        <v>0.8</v>
      </c>
      <c r="M22" s="436">
        <v>0.96</v>
      </c>
      <c r="N22" s="438">
        <v>0.95</v>
      </c>
      <c r="O22" s="452"/>
    </row>
    <row r="23" spans="1:15" ht="12.75">
      <c r="A23" s="500"/>
      <c r="B23" s="501" t="s">
        <v>300</v>
      </c>
      <c r="C23" s="501"/>
      <c r="D23" s="502" t="s">
        <v>90</v>
      </c>
      <c r="E23" s="501"/>
      <c r="F23" s="501"/>
      <c r="G23" s="502">
        <v>49.1</v>
      </c>
      <c r="H23" s="502">
        <v>35</v>
      </c>
      <c r="I23" s="501"/>
      <c r="J23" s="503"/>
      <c r="K23" s="436">
        <v>0.72</v>
      </c>
      <c r="L23" s="436">
        <v>0.67</v>
      </c>
      <c r="M23" s="436">
        <v>0.67</v>
      </c>
      <c r="N23" s="438">
        <v>0.63</v>
      </c>
      <c r="O23" s="452"/>
    </row>
    <row r="24" spans="1:15" ht="12.75">
      <c r="A24" s="500"/>
      <c r="B24" s="501" t="s">
        <v>301</v>
      </c>
      <c r="C24" s="501"/>
      <c r="D24" s="502" t="s">
        <v>39</v>
      </c>
      <c r="E24" s="501"/>
      <c r="F24" s="501"/>
      <c r="G24" s="502">
        <v>49.1</v>
      </c>
      <c r="H24" s="502">
        <v>35</v>
      </c>
      <c r="I24" s="501"/>
      <c r="J24" s="503"/>
      <c r="K24" s="436">
        <v>0</v>
      </c>
      <c r="L24" s="436">
        <v>0</v>
      </c>
      <c r="M24" s="436">
        <v>0</v>
      </c>
      <c r="N24" s="438">
        <v>0</v>
      </c>
      <c r="O24" s="452"/>
    </row>
    <row r="25" spans="1:15" ht="12.75">
      <c r="A25" s="500"/>
      <c r="B25" s="501" t="s">
        <v>302</v>
      </c>
      <c r="C25" s="501"/>
      <c r="D25" s="502" t="s">
        <v>57</v>
      </c>
      <c r="E25" s="501"/>
      <c r="F25" s="501"/>
      <c r="G25" s="502">
        <v>49.1</v>
      </c>
      <c r="H25" s="502">
        <v>35</v>
      </c>
      <c r="I25" s="501"/>
      <c r="J25" s="501"/>
      <c r="K25" s="436">
        <v>0.001</v>
      </c>
      <c r="L25" s="436">
        <v>0.001</v>
      </c>
      <c r="M25" s="436">
        <v>0.001</v>
      </c>
      <c r="N25" s="436">
        <v>0.001</v>
      </c>
      <c r="O25" s="452"/>
    </row>
    <row r="26" spans="1:15" ht="12.75">
      <c r="A26" s="500"/>
      <c r="B26" s="501" t="s">
        <v>303</v>
      </c>
      <c r="C26" s="501"/>
      <c r="D26" s="502" t="s">
        <v>70</v>
      </c>
      <c r="E26" s="501"/>
      <c r="F26" s="501"/>
      <c r="G26" s="502">
        <v>49.1</v>
      </c>
      <c r="H26" s="502">
        <v>35</v>
      </c>
      <c r="I26" s="501"/>
      <c r="J26" s="501"/>
      <c r="K26" s="436">
        <v>0.03</v>
      </c>
      <c r="L26" s="436">
        <v>0.18</v>
      </c>
      <c r="M26" s="436">
        <v>0.1</v>
      </c>
      <c r="N26" s="438">
        <v>0.45</v>
      </c>
      <c r="O26" s="452"/>
    </row>
    <row r="27" spans="1:15" ht="12.75">
      <c r="A27" s="500"/>
      <c r="B27" s="501" t="s">
        <v>304</v>
      </c>
      <c r="C27" s="501"/>
      <c r="D27" s="502" t="s">
        <v>84</v>
      </c>
      <c r="E27" s="501"/>
      <c r="F27" s="501"/>
      <c r="G27" s="502">
        <v>49.1</v>
      </c>
      <c r="H27" s="502">
        <v>35</v>
      </c>
      <c r="I27" s="501"/>
      <c r="J27" s="501"/>
      <c r="K27" s="436">
        <v>0.02</v>
      </c>
      <c r="L27" s="436">
        <v>0.27</v>
      </c>
      <c r="M27" s="436">
        <v>0.07</v>
      </c>
      <c r="N27" s="438">
        <v>0.03</v>
      </c>
      <c r="O27" s="452"/>
    </row>
    <row r="28" spans="1:15" ht="12.75">
      <c r="A28" s="500"/>
      <c r="B28" s="501" t="s">
        <v>305</v>
      </c>
      <c r="C28" s="501"/>
      <c r="D28" s="502" t="s">
        <v>59</v>
      </c>
      <c r="E28" s="501"/>
      <c r="F28" s="501"/>
      <c r="G28" s="502">
        <v>49.1</v>
      </c>
      <c r="H28" s="502">
        <v>35</v>
      </c>
      <c r="I28" s="501"/>
      <c r="J28" s="503"/>
      <c r="K28" s="436">
        <v>0.05</v>
      </c>
      <c r="L28" s="436">
        <v>0.04</v>
      </c>
      <c r="M28" s="436">
        <v>0.09</v>
      </c>
      <c r="N28" s="438">
        <v>0.04</v>
      </c>
      <c r="O28" s="452"/>
    </row>
    <row r="29" spans="1:15" ht="12.75">
      <c r="A29" s="500"/>
      <c r="B29" s="501" t="s">
        <v>306</v>
      </c>
      <c r="C29" s="501"/>
      <c r="D29" s="502" t="s">
        <v>63</v>
      </c>
      <c r="E29" s="501"/>
      <c r="F29" s="501"/>
      <c r="G29" s="502">
        <v>49.1</v>
      </c>
      <c r="H29" s="502">
        <v>35</v>
      </c>
      <c r="I29" s="501"/>
      <c r="J29" s="503"/>
      <c r="K29" s="436">
        <v>0.05</v>
      </c>
      <c r="L29" s="436">
        <v>0.04</v>
      </c>
      <c r="M29" s="436">
        <v>0.04</v>
      </c>
      <c r="N29" s="438">
        <v>0.04</v>
      </c>
      <c r="O29" s="452"/>
    </row>
    <row r="30" spans="1:15" ht="12.75">
      <c r="A30" s="500"/>
      <c r="B30" s="501" t="s">
        <v>307</v>
      </c>
      <c r="C30" s="501"/>
      <c r="D30" s="502" t="s">
        <v>41</v>
      </c>
      <c r="E30" s="501"/>
      <c r="F30" s="501"/>
      <c r="G30" s="502">
        <v>49.1</v>
      </c>
      <c r="H30" s="502">
        <v>35</v>
      </c>
      <c r="I30" s="501"/>
      <c r="J30" s="503"/>
      <c r="K30" s="436">
        <v>0.05</v>
      </c>
      <c r="L30" s="436">
        <v>0.05</v>
      </c>
      <c r="M30" s="436">
        <v>0.05</v>
      </c>
      <c r="N30" s="438">
        <v>0.05</v>
      </c>
      <c r="O30" s="452"/>
    </row>
    <row r="31" spans="1:15" ht="12.75">
      <c r="A31" s="500"/>
      <c r="B31" s="501" t="s">
        <v>308</v>
      </c>
      <c r="C31" s="501"/>
      <c r="D31" s="502" t="s">
        <v>64</v>
      </c>
      <c r="E31" s="501"/>
      <c r="F31" s="501"/>
      <c r="G31" s="502">
        <v>49.1</v>
      </c>
      <c r="H31" s="502">
        <v>35</v>
      </c>
      <c r="I31" s="501"/>
      <c r="J31" s="503"/>
      <c r="K31" s="436">
        <v>0.006</v>
      </c>
      <c r="L31" s="436">
        <v>0.007</v>
      </c>
      <c r="M31" s="436">
        <v>0.004</v>
      </c>
      <c r="N31" s="438">
        <v>0.002</v>
      </c>
      <c r="O31" s="452"/>
    </row>
    <row r="32" spans="1:15" ht="12.75">
      <c r="A32" s="500"/>
      <c r="B32" s="501" t="s">
        <v>309</v>
      </c>
      <c r="C32" s="501"/>
      <c r="D32" s="502" t="s">
        <v>78</v>
      </c>
      <c r="E32" s="501"/>
      <c r="F32" s="501"/>
      <c r="G32" s="502">
        <v>49.1</v>
      </c>
      <c r="H32" s="502">
        <v>35</v>
      </c>
      <c r="I32" s="501"/>
      <c r="J32" s="503"/>
      <c r="K32" s="436">
        <v>0</v>
      </c>
      <c r="L32" s="436">
        <v>0</v>
      </c>
      <c r="M32" s="436">
        <v>0</v>
      </c>
      <c r="N32" s="438">
        <v>0</v>
      </c>
      <c r="O32" s="452"/>
    </row>
    <row r="33" spans="1:15" ht="12.75">
      <c r="A33" s="500"/>
      <c r="B33" s="501" t="s">
        <v>310</v>
      </c>
      <c r="C33" s="501"/>
      <c r="D33" s="502" t="s">
        <v>92</v>
      </c>
      <c r="E33" s="501"/>
      <c r="F33" s="501"/>
      <c r="G33" s="502">
        <v>49.1</v>
      </c>
      <c r="H33" s="502">
        <v>35</v>
      </c>
      <c r="I33" s="501"/>
      <c r="J33" s="503"/>
      <c r="K33" s="436">
        <v>0.05</v>
      </c>
      <c r="L33" s="436">
        <v>0.05</v>
      </c>
      <c r="M33" s="436">
        <v>0.05</v>
      </c>
      <c r="N33" s="438">
        <v>0.05</v>
      </c>
      <c r="O33" s="452"/>
    </row>
    <row r="34" spans="1:15" ht="13.5" thickBot="1">
      <c r="A34" s="500"/>
      <c r="B34" s="482" t="s">
        <v>311</v>
      </c>
      <c r="C34" s="482"/>
      <c r="D34" s="483" t="s">
        <v>94</v>
      </c>
      <c r="E34" s="482"/>
      <c r="F34" s="482"/>
      <c r="G34" s="483">
        <v>49.1</v>
      </c>
      <c r="H34" s="483">
        <v>35</v>
      </c>
      <c r="I34" s="482"/>
      <c r="J34" s="482"/>
      <c r="K34" s="442">
        <v>0.05</v>
      </c>
      <c r="L34" s="442">
        <v>0.05</v>
      </c>
      <c r="M34" s="442">
        <v>0.05</v>
      </c>
      <c r="N34" s="484">
        <v>0.05</v>
      </c>
      <c r="O34" s="452"/>
    </row>
    <row r="35" spans="1:15" ht="19.5" customHeight="1" thickBot="1">
      <c r="A35" s="485"/>
      <c r="B35" s="504" t="s">
        <v>192</v>
      </c>
      <c r="C35" s="505"/>
      <c r="D35" s="505"/>
      <c r="E35" s="489"/>
      <c r="F35" s="489"/>
      <c r="G35" s="490">
        <v>49.1</v>
      </c>
      <c r="H35" s="490">
        <v>35</v>
      </c>
      <c r="I35" s="489"/>
      <c r="J35" s="489"/>
      <c r="K35" s="448">
        <f>SUM(K6:K34)</f>
        <v>10.727000000000002</v>
      </c>
      <c r="L35" s="448">
        <f>SUM(L6:L34)</f>
        <v>9.117999999999999</v>
      </c>
      <c r="M35" s="448">
        <f>SUM(M6:M34)</f>
        <v>8.745</v>
      </c>
      <c r="N35" s="491">
        <f>SUM(N6:N34)</f>
        <v>12.303</v>
      </c>
      <c r="O35" s="452"/>
    </row>
    <row r="36" spans="1:15" ht="12.75">
      <c r="A36" s="506"/>
      <c r="B36" s="506"/>
      <c r="C36" s="506"/>
      <c r="D36" s="506"/>
      <c r="E36" s="507"/>
      <c r="F36" s="507"/>
      <c r="G36" s="508"/>
      <c r="H36" s="509"/>
      <c r="I36" s="507"/>
      <c r="J36" s="507"/>
      <c r="K36" s="510"/>
      <c r="L36" s="510"/>
      <c r="M36" s="510"/>
      <c r="N36" s="510"/>
      <c r="O36" s="452"/>
    </row>
    <row r="37" spans="1:15" ht="12.75">
      <c r="A37" s="450"/>
      <c r="B37" s="451"/>
      <c r="C37" s="451"/>
      <c r="D37" s="451"/>
      <c r="E37" s="453"/>
      <c r="F37" s="453"/>
      <c r="G37" s="453"/>
      <c r="H37" s="453"/>
      <c r="I37" s="451"/>
      <c r="J37" s="451"/>
      <c r="K37" s="413"/>
      <c r="L37" s="413"/>
      <c r="M37" s="413"/>
      <c r="N37" s="413"/>
      <c r="O37" s="452"/>
    </row>
    <row r="38" spans="1:15" ht="12.75">
      <c r="A38" s="451"/>
      <c r="B38" s="450"/>
      <c r="C38" s="450"/>
      <c r="D38" s="450"/>
      <c r="E38" s="464"/>
      <c r="F38" s="464"/>
      <c r="G38" s="464"/>
      <c r="H38" s="464"/>
      <c r="I38" s="451"/>
      <c r="J38" s="451"/>
      <c r="K38" s="457"/>
      <c r="L38" s="457"/>
      <c r="M38" s="457"/>
      <c r="N38" s="457"/>
      <c r="O38" s="452"/>
    </row>
    <row r="39" spans="1:15" ht="12.75">
      <c r="A39" t="s">
        <v>426</v>
      </c>
      <c r="B39" s="450"/>
      <c r="C39" s="450"/>
      <c r="D39" s="450"/>
      <c r="E39" s="453"/>
      <c r="F39" s="453"/>
      <c r="G39" s="453"/>
      <c r="H39" s="453"/>
      <c r="I39" s="451"/>
      <c r="J39" s="451"/>
      <c r="K39" s="452"/>
      <c r="L39" s="452"/>
      <c r="M39" s="452"/>
      <c r="N39" s="452"/>
      <c r="O39" s="452"/>
    </row>
    <row r="40" spans="1:15" ht="12.75">
      <c r="A40" s="511"/>
      <c r="B40" s="451"/>
      <c r="C40" s="451"/>
      <c r="D40" s="451"/>
      <c r="E40" s="453"/>
      <c r="F40" s="453"/>
      <c r="G40" s="453"/>
      <c r="H40" s="453"/>
      <c r="I40" s="451"/>
      <c r="J40" s="451"/>
      <c r="K40" s="413"/>
      <c r="L40" s="413"/>
      <c r="M40" s="413"/>
      <c r="N40" s="413"/>
      <c r="O40" s="452"/>
    </row>
    <row r="41" spans="1:15" ht="12.75">
      <c r="A41" s="451"/>
      <c r="B41" s="451"/>
      <c r="C41" s="451"/>
      <c r="D41" s="451"/>
      <c r="E41" s="453"/>
      <c r="F41" s="453"/>
      <c r="G41" s="453"/>
      <c r="H41" s="453"/>
      <c r="I41" s="451"/>
      <c r="J41" s="451"/>
      <c r="K41" s="413"/>
      <c r="L41" s="413"/>
      <c r="M41" s="413"/>
      <c r="N41" s="413"/>
      <c r="O41" s="452"/>
    </row>
    <row r="42" spans="1:15" ht="12.75">
      <c r="A42" s="451"/>
      <c r="B42" s="451"/>
      <c r="C42" s="451"/>
      <c r="D42" s="451"/>
      <c r="E42" s="453"/>
      <c r="F42" s="453"/>
      <c r="G42" s="453"/>
      <c r="H42" s="453"/>
      <c r="I42" s="451"/>
      <c r="J42" s="451"/>
      <c r="K42" s="413"/>
      <c r="L42" s="413"/>
      <c r="M42" s="413"/>
      <c r="N42" s="413"/>
      <c r="O42" s="452"/>
    </row>
    <row r="43" spans="1:15" ht="12.75">
      <c r="A43" s="451"/>
      <c r="B43" s="450"/>
      <c r="C43" s="450"/>
      <c r="D43" s="450"/>
      <c r="E43" s="464"/>
      <c r="F43" s="464"/>
      <c r="G43" s="453"/>
      <c r="H43" s="453"/>
      <c r="I43" s="451"/>
      <c r="J43" s="451"/>
      <c r="K43" s="457"/>
      <c r="L43" s="457"/>
      <c r="M43" s="457"/>
      <c r="N43" s="457"/>
      <c r="O43" s="452"/>
    </row>
    <row r="44" spans="1:15" ht="12.75">
      <c r="A44" s="450"/>
      <c r="B44" s="450"/>
      <c r="C44" s="450"/>
      <c r="D44" s="450"/>
      <c r="E44" s="453"/>
      <c r="F44" s="453"/>
      <c r="G44" s="453"/>
      <c r="H44" s="453"/>
      <c r="I44" s="451"/>
      <c r="J44" s="451"/>
      <c r="K44" s="452"/>
      <c r="L44" s="452"/>
      <c r="M44" s="452"/>
      <c r="N44" s="452"/>
      <c r="O44" s="452"/>
    </row>
    <row r="45" spans="1:15" ht="12.75">
      <c r="A45" s="451"/>
      <c r="B45" s="451"/>
      <c r="C45" s="451"/>
      <c r="D45" s="451"/>
      <c r="E45" s="453"/>
      <c r="F45" s="453"/>
      <c r="G45" s="453"/>
      <c r="H45" s="453"/>
      <c r="I45" s="451"/>
      <c r="J45" s="451"/>
      <c r="K45" s="413"/>
      <c r="L45" s="413"/>
      <c r="M45" s="413"/>
      <c r="N45" s="413"/>
      <c r="O45" s="452"/>
    </row>
    <row r="46" spans="1:15" ht="12.75">
      <c r="A46" s="451"/>
      <c r="B46" s="466"/>
      <c r="C46" s="466"/>
      <c r="D46" s="466"/>
      <c r="E46" s="464"/>
      <c r="F46" s="464"/>
      <c r="G46" s="464"/>
      <c r="H46" s="464"/>
      <c r="I46" s="451"/>
      <c r="J46" s="451"/>
      <c r="K46" s="457"/>
      <c r="L46" s="457"/>
      <c r="M46" s="457"/>
      <c r="N46" s="457"/>
      <c r="O46" s="452"/>
    </row>
    <row r="47" spans="1:15" ht="12.75">
      <c r="A47" s="458"/>
      <c r="B47" s="450"/>
      <c r="C47" s="450"/>
      <c r="D47" s="450"/>
      <c r="E47" s="454"/>
      <c r="F47" s="454"/>
      <c r="G47" s="454"/>
      <c r="H47" s="454"/>
      <c r="I47" s="451"/>
      <c r="J47" s="451"/>
      <c r="K47" s="452"/>
      <c r="L47" s="452"/>
      <c r="M47" s="452"/>
      <c r="N47" s="452"/>
      <c r="O47" s="452"/>
    </row>
    <row r="48" spans="1:15" ht="12.75">
      <c r="A48" s="460"/>
      <c r="B48" s="461"/>
      <c r="C48" s="461"/>
      <c r="D48" s="461"/>
      <c r="E48" s="459"/>
      <c r="F48" s="459"/>
      <c r="G48" s="459"/>
      <c r="H48" s="459"/>
      <c r="I48" s="451"/>
      <c r="J48" s="451"/>
      <c r="K48" s="413"/>
      <c r="L48" s="413"/>
      <c r="M48" s="413"/>
      <c r="N48" s="413"/>
      <c r="O48" s="452"/>
    </row>
    <row r="49" spans="1:15" ht="12.75">
      <c r="A49" s="452"/>
      <c r="B49" s="461"/>
      <c r="C49" s="461"/>
      <c r="D49" s="461"/>
      <c r="E49" s="459"/>
      <c r="F49" s="459"/>
      <c r="G49" s="459"/>
      <c r="H49" s="459"/>
      <c r="I49" s="451"/>
      <c r="J49" s="451"/>
      <c r="K49" s="413"/>
      <c r="L49" s="413"/>
      <c r="M49" s="413"/>
      <c r="N49" s="413"/>
      <c r="O49" s="452"/>
    </row>
    <row r="50" spans="1:15" ht="12.75">
      <c r="A50" s="460"/>
      <c r="B50" s="461"/>
      <c r="C50" s="461"/>
      <c r="D50" s="461"/>
      <c r="E50" s="459"/>
      <c r="F50" s="459"/>
      <c r="G50" s="459"/>
      <c r="H50" s="459"/>
      <c r="I50" s="451"/>
      <c r="J50" s="451"/>
      <c r="K50" s="413"/>
      <c r="L50" s="413"/>
      <c r="M50" s="413"/>
      <c r="N50" s="413"/>
      <c r="O50" s="452"/>
    </row>
    <row r="51" spans="1:15" ht="12.75">
      <c r="A51" s="460"/>
      <c r="B51" s="461"/>
      <c r="C51" s="461"/>
      <c r="D51" s="461"/>
      <c r="E51" s="459"/>
      <c r="F51" s="459"/>
      <c r="G51" s="459"/>
      <c r="H51" s="459"/>
      <c r="I51" s="451"/>
      <c r="J51" s="451"/>
      <c r="K51" s="413"/>
      <c r="L51" s="413"/>
      <c r="M51" s="413"/>
      <c r="N51" s="413"/>
      <c r="O51" s="452"/>
    </row>
    <row r="52" spans="1:15" ht="12.75">
      <c r="A52" s="460"/>
      <c r="B52" s="461"/>
      <c r="C52" s="461"/>
      <c r="D52" s="461"/>
      <c r="E52" s="459"/>
      <c r="F52" s="459"/>
      <c r="G52" s="459"/>
      <c r="H52" s="459"/>
      <c r="I52" s="451"/>
      <c r="J52" s="451"/>
      <c r="K52" s="413"/>
      <c r="L52" s="413"/>
      <c r="M52" s="413"/>
      <c r="N52" s="413"/>
      <c r="O52" s="452"/>
    </row>
    <row r="53" spans="1:15" ht="12.75">
      <c r="A53" s="460"/>
      <c r="B53" s="466"/>
      <c r="C53" s="466"/>
      <c r="D53" s="466"/>
      <c r="E53" s="456"/>
      <c r="F53" s="456"/>
      <c r="G53" s="456"/>
      <c r="H53" s="456"/>
      <c r="I53" s="451"/>
      <c r="J53" s="451"/>
      <c r="K53" s="457"/>
      <c r="L53" s="457"/>
      <c r="M53" s="457"/>
      <c r="N53" s="457"/>
      <c r="O53" s="452"/>
    </row>
    <row r="54" spans="1:15" ht="12.75">
      <c r="A54" s="450"/>
      <c r="B54" s="450"/>
      <c r="C54" s="450"/>
      <c r="D54" s="450"/>
      <c r="E54" s="451"/>
      <c r="F54" s="451"/>
      <c r="G54" s="451"/>
      <c r="H54" s="451"/>
      <c r="I54" s="451"/>
      <c r="J54" s="451"/>
      <c r="K54" s="452"/>
      <c r="L54" s="452"/>
      <c r="M54" s="452"/>
      <c r="N54" s="452"/>
      <c r="O54" s="452"/>
    </row>
    <row r="55" spans="1:15" ht="12.75">
      <c r="A55" s="451"/>
      <c r="B55" s="451"/>
      <c r="C55" s="451"/>
      <c r="D55" s="451"/>
      <c r="E55" s="453"/>
      <c r="F55" s="453"/>
      <c r="G55" s="453"/>
      <c r="H55" s="453"/>
      <c r="I55" s="451"/>
      <c r="J55" s="451"/>
      <c r="K55" s="413"/>
      <c r="L55" s="413"/>
      <c r="M55" s="413"/>
      <c r="N55" s="413"/>
      <c r="O55" s="452"/>
    </row>
    <row r="56" spans="1:15" ht="12.75">
      <c r="A56" s="451"/>
      <c r="B56" s="451"/>
      <c r="C56" s="451"/>
      <c r="D56" s="451"/>
      <c r="E56" s="453"/>
      <c r="F56" s="453"/>
      <c r="G56" s="453"/>
      <c r="H56" s="453"/>
      <c r="I56" s="451"/>
      <c r="J56" s="451"/>
      <c r="K56" s="413"/>
      <c r="L56" s="413"/>
      <c r="M56" s="413"/>
      <c r="N56" s="413"/>
      <c r="O56" s="452"/>
    </row>
    <row r="57" spans="1:15" ht="12.75">
      <c r="A57" s="451"/>
      <c r="B57" s="451"/>
      <c r="C57" s="451"/>
      <c r="D57" s="451"/>
      <c r="E57" s="453"/>
      <c r="F57" s="453"/>
      <c r="G57" s="453"/>
      <c r="H57" s="453"/>
      <c r="I57" s="451"/>
      <c r="J57" s="451"/>
      <c r="K57" s="413"/>
      <c r="L57" s="413"/>
      <c r="M57" s="413"/>
      <c r="N57" s="413"/>
      <c r="O57" s="452"/>
    </row>
    <row r="58" spans="1:15" ht="12.75">
      <c r="A58" s="511"/>
      <c r="B58" s="466"/>
      <c r="C58" s="466"/>
      <c r="D58" s="466"/>
      <c r="E58" s="464"/>
      <c r="F58" s="464"/>
      <c r="G58" s="464"/>
      <c r="H58" s="464"/>
      <c r="I58" s="451"/>
      <c r="J58" s="451"/>
      <c r="K58" s="457"/>
      <c r="L58" s="457"/>
      <c r="M58" s="457"/>
      <c r="N58" s="457"/>
      <c r="O58" s="452"/>
    </row>
    <row r="59" spans="1:15" ht="12.75">
      <c r="A59" s="511"/>
      <c r="B59" s="450"/>
      <c r="C59" s="450"/>
      <c r="D59" s="450"/>
      <c r="E59" s="453"/>
      <c r="F59" s="453"/>
      <c r="G59" s="453"/>
      <c r="H59" s="453"/>
      <c r="I59" s="451"/>
      <c r="J59" s="451"/>
      <c r="K59" s="413"/>
      <c r="L59" s="413"/>
      <c r="M59" s="413"/>
      <c r="N59" s="413"/>
      <c r="O59" s="452"/>
    </row>
    <row r="60" spans="1:15" ht="12.75">
      <c r="A60" s="511"/>
      <c r="B60" s="451"/>
      <c r="C60" s="451"/>
      <c r="D60" s="451"/>
      <c r="E60" s="453"/>
      <c r="F60" s="453"/>
      <c r="G60" s="453"/>
      <c r="H60" s="453"/>
      <c r="I60" s="451"/>
      <c r="J60" s="451"/>
      <c r="K60" s="413"/>
      <c r="L60" s="413"/>
      <c r="M60" s="413"/>
      <c r="N60" s="413"/>
      <c r="O60" s="452"/>
    </row>
    <row r="61" spans="1:15" ht="12.75">
      <c r="A61" s="511"/>
      <c r="B61" s="466"/>
      <c r="C61" s="466"/>
      <c r="D61" s="466"/>
      <c r="E61" s="464"/>
      <c r="F61" s="464"/>
      <c r="G61" s="453"/>
      <c r="H61" s="453"/>
      <c r="I61" s="451"/>
      <c r="J61" s="451"/>
      <c r="K61" s="457"/>
      <c r="L61" s="457"/>
      <c r="M61" s="457"/>
      <c r="N61" s="457"/>
      <c r="O61" s="452"/>
    </row>
    <row r="62" spans="1:15" ht="12.75">
      <c r="A62" s="450"/>
      <c r="B62" s="450"/>
      <c r="C62" s="450"/>
      <c r="D62" s="450"/>
      <c r="E62" s="451"/>
      <c r="F62" s="451"/>
      <c r="G62" s="451"/>
      <c r="H62" s="451"/>
      <c r="I62" s="451"/>
      <c r="J62" s="451"/>
      <c r="K62" s="452"/>
      <c r="L62" s="452"/>
      <c r="M62" s="452"/>
      <c r="N62" s="452"/>
      <c r="O62" s="452"/>
    </row>
    <row r="63" spans="1:15" ht="12.75">
      <c r="A63" s="451"/>
      <c r="B63" s="451"/>
      <c r="C63" s="451"/>
      <c r="D63" s="451"/>
      <c r="E63" s="453"/>
      <c r="F63" s="453"/>
      <c r="G63" s="453"/>
      <c r="H63" s="453"/>
      <c r="I63" s="451"/>
      <c r="J63" s="451"/>
      <c r="K63" s="413"/>
      <c r="L63" s="413"/>
      <c r="M63" s="413"/>
      <c r="N63" s="413"/>
      <c r="O63" s="452"/>
    </row>
    <row r="64" spans="1:15" ht="12.75">
      <c r="A64" s="451"/>
      <c r="B64" s="451"/>
      <c r="C64" s="451"/>
      <c r="D64" s="451"/>
      <c r="E64" s="453"/>
      <c r="F64" s="453"/>
      <c r="G64" s="453"/>
      <c r="H64" s="453"/>
      <c r="I64" s="451"/>
      <c r="J64" s="451"/>
      <c r="K64" s="413"/>
      <c r="L64" s="413"/>
      <c r="M64" s="413"/>
      <c r="N64" s="413"/>
      <c r="O64" s="452"/>
    </row>
    <row r="65" spans="1:15" ht="12.75">
      <c r="A65" s="451"/>
      <c r="B65" s="451"/>
      <c r="C65" s="451"/>
      <c r="D65" s="451"/>
      <c r="E65" s="453"/>
      <c r="F65" s="453"/>
      <c r="G65" s="453"/>
      <c r="H65" s="453"/>
      <c r="I65" s="451"/>
      <c r="J65" s="451"/>
      <c r="K65" s="413"/>
      <c r="L65" s="413"/>
      <c r="M65" s="413"/>
      <c r="N65" s="413"/>
      <c r="O65" s="452"/>
    </row>
    <row r="66" spans="1:15" ht="12.75">
      <c r="A66" s="451"/>
      <c r="B66" s="451"/>
      <c r="C66" s="451"/>
      <c r="D66" s="451"/>
      <c r="E66" s="453"/>
      <c r="F66" s="453"/>
      <c r="G66" s="453"/>
      <c r="H66" s="453"/>
      <c r="I66" s="451"/>
      <c r="J66" s="451"/>
      <c r="K66" s="413"/>
      <c r="L66" s="413"/>
      <c r="M66" s="413"/>
      <c r="N66" s="413"/>
      <c r="O66" s="452"/>
    </row>
    <row r="67" spans="1:14" ht="12.75">
      <c r="A67" s="451"/>
      <c r="B67" s="451"/>
      <c r="C67" s="451"/>
      <c r="D67" s="451"/>
      <c r="E67" s="453"/>
      <c r="F67" s="453"/>
      <c r="G67" s="453"/>
      <c r="H67" s="453"/>
      <c r="I67" s="451"/>
      <c r="J67" s="451"/>
      <c r="K67" s="413"/>
      <c r="L67" s="413"/>
      <c r="M67" s="413"/>
      <c r="N67" s="413"/>
    </row>
    <row r="68" spans="1:14" ht="12.75">
      <c r="A68" s="451"/>
      <c r="B68" s="451"/>
      <c r="C68" s="451"/>
      <c r="D68" s="451"/>
      <c r="E68" s="453"/>
      <c r="F68" s="453"/>
      <c r="G68" s="453"/>
      <c r="H68" s="453"/>
      <c r="I68" s="451"/>
      <c r="J68" s="451"/>
      <c r="K68" s="413"/>
      <c r="L68" s="413"/>
      <c r="M68" s="413"/>
      <c r="N68" s="413"/>
    </row>
    <row r="69" spans="1:14" ht="12.75">
      <c r="A69" s="451"/>
      <c r="B69" s="450"/>
      <c r="C69" s="450"/>
      <c r="D69" s="450"/>
      <c r="E69" s="464"/>
      <c r="F69" s="464"/>
      <c r="G69" s="464"/>
      <c r="H69" s="464"/>
      <c r="I69" s="451"/>
      <c r="J69" s="451"/>
      <c r="K69" s="457"/>
      <c r="L69" s="457"/>
      <c r="M69" s="457"/>
      <c r="N69" s="457"/>
    </row>
    <row r="70" spans="1:14" ht="12.75">
      <c r="A70" s="451"/>
      <c r="B70" s="451"/>
      <c r="C70" s="451"/>
      <c r="D70" s="451"/>
      <c r="E70" s="453"/>
      <c r="F70" s="453"/>
      <c r="G70" s="453"/>
      <c r="H70" s="453"/>
      <c r="I70" s="451"/>
      <c r="J70" s="451"/>
      <c r="K70" s="452"/>
      <c r="L70" s="452"/>
      <c r="M70" s="452"/>
      <c r="N70" s="452"/>
    </row>
    <row r="71" spans="1:14" ht="12.75">
      <c r="A71" s="451"/>
      <c r="B71" s="451"/>
      <c r="C71" s="451"/>
      <c r="D71" s="451"/>
      <c r="E71" s="453"/>
      <c r="F71" s="453"/>
      <c r="G71" s="453"/>
      <c r="H71" s="453"/>
      <c r="I71" s="451"/>
      <c r="J71" s="451"/>
      <c r="K71" s="452"/>
      <c r="L71" s="452"/>
      <c r="M71" s="452"/>
      <c r="N71" s="452"/>
    </row>
    <row r="72" spans="1:14" ht="12.75">
      <c r="A72" s="451"/>
      <c r="B72" s="451"/>
      <c r="C72" s="451"/>
      <c r="D72" s="451"/>
      <c r="E72" s="453"/>
      <c r="F72" s="453"/>
      <c r="G72" s="453"/>
      <c r="H72" s="453"/>
      <c r="I72" s="451"/>
      <c r="J72" s="451"/>
      <c r="K72" s="452"/>
      <c r="L72" s="452"/>
      <c r="M72" s="452"/>
      <c r="N72" s="452"/>
    </row>
    <row r="73" spans="1:14" ht="12.75">
      <c r="A73" s="451"/>
      <c r="B73" s="451"/>
      <c r="C73" s="451"/>
      <c r="D73" s="451"/>
      <c r="E73" s="453"/>
      <c r="F73" s="453"/>
      <c r="G73" s="453"/>
      <c r="H73" s="453"/>
      <c r="I73" s="451"/>
      <c r="J73" s="451"/>
      <c r="K73" s="452"/>
      <c r="L73" s="452"/>
      <c r="M73" s="452"/>
      <c r="N73" s="452"/>
    </row>
    <row r="74" spans="1:14" ht="12.75">
      <c r="A74" s="450"/>
      <c r="B74" s="450"/>
      <c r="C74" s="450"/>
      <c r="D74" s="450"/>
      <c r="E74" s="451"/>
      <c r="F74" s="451"/>
      <c r="G74" s="451"/>
      <c r="H74" s="451"/>
      <c r="I74" s="451"/>
      <c r="J74" s="451"/>
      <c r="K74" s="452"/>
      <c r="L74" s="452"/>
      <c r="M74" s="452"/>
      <c r="N74" s="452"/>
    </row>
    <row r="75" spans="1:14" ht="12.75">
      <c r="A75" s="451"/>
      <c r="B75" s="451"/>
      <c r="C75" s="451"/>
      <c r="D75" s="451"/>
      <c r="E75" s="451"/>
      <c r="F75" s="451"/>
      <c r="G75" s="453"/>
      <c r="H75" s="453"/>
      <c r="I75" s="451"/>
      <c r="J75" s="451"/>
      <c r="K75" s="413"/>
      <c r="L75" s="413"/>
      <c r="M75" s="413"/>
      <c r="N75" s="413"/>
    </row>
    <row r="76" spans="1:14" ht="12.75">
      <c r="A76" s="451"/>
      <c r="B76" s="450"/>
      <c r="C76" s="450"/>
      <c r="D76" s="450"/>
      <c r="E76" s="451"/>
      <c r="F76" s="451"/>
      <c r="G76" s="464"/>
      <c r="H76" s="464"/>
      <c r="I76" s="451"/>
      <c r="J76" s="451"/>
      <c r="K76" s="457"/>
      <c r="L76" s="457"/>
      <c r="M76" s="457"/>
      <c r="N76" s="457"/>
    </row>
    <row r="77" spans="1:14" ht="12.75">
      <c r="A77" s="450"/>
      <c r="B77" s="450"/>
      <c r="C77" s="450"/>
      <c r="D77" s="450"/>
      <c r="E77" s="451"/>
      <c r="F77" s="451"/>
      <c r="G77" s="451"/>
      <c r="H77" s="451"/>
      <c r="I77" s="451"/>
      <c r="J77" s="451"/>
      <c r="K77" s="452"/>
      <c r="L77" s="452"/>
      <c r="M77" s="452"/>
      <c r="N77" s="452"/>
    </row>
    <row r="78" spans="1:14" ht="12.75">
      <c r="A78" s="451"/>
      <c r="B78" s="451"/>
      <c r="C78" s="451"/>
      <c r="D78" s="451"/>
      <c r="E78" s="451"/>
      <c r="F78" s="451"/>
      <c r="G78" s="453"/>
      <c r="H78" s="453"/>
      <c r="I78" s="451"/>
      <c r="J78" s="451"/>
      <c r="K78" s="413"/>
      <c r="L78" s="413"/>
      <c r="M78" s="413"/>
      <c r="N78" s="413"/>
    </row>
    <row r="79" spans="1:14" ht="12.75">
      <c r="A79" s="451"/>
      <c r="B79" s="451"/>
      <c r="C79" s="451"/>
      <c r="D79" s="451"/>
      <c r="E79" s="451"/>
      <c r="F79" s="451"/>
      <c r="G79" s="453"/>
      <c r="H79" s="453"/>
      <c r="I79" s="451"/>
      <c r="J79" s="451"/>
      <c r="K79" s="413"/>
      <c r="L79" s="413"/>
      <c r="M79" s="413"/>
      <c r="N79" s="413"/>
    </row>
    <row r="80" spans="1:14" ht="12.75">
      <c r="A80" s="451"/>
      <c r="B80" s="451"/>
      <c r="C80" s="451"/>
      <c r="D80" s="451"/>
      <c r="E80" s="451"/>
      <c r="F80" s="451"/>
      <c r="G80" s="453"/>
      <c r="H80" s="453"/>
      <c r="I80" s="451"/>
      <c r="J80" s="451"/>
      <c r="K80" s="413"/>
      <c r="L80" s="413"/>
      <c r="M80" s="413"/>
      <c r="N80" s="413"/>
    </row>
    <row r="81" spans="1:14" ht="12.75">
      <c r="A81" s="451"/>
      <c r="B81" s="451"/>
      <c r="C81" s="451"/>
      <c r="D81" s="451"/>
      <c r="E81" s="451"/>
      <c r="F81" s="451"/>
      <c r="G81" s="453"/>
      <c r="H81" s="453"/>
      <c r="I81" s="451"/>
      <c r="J81" s="451"/>
      <c r="K81" s="413"/>
      <c r="L81" s="413"/>
      <c r="M81" s="413"/>
      <c r="N81" s="413"/>
    </row>
    <row r="82" spans="1:14" ht="12.75">
      <c r="A82" s="451"/>
      <c r="B82" s="451"/>
      <c r="C82" s="451"/>
      <c r="D82" s="451"/>
      <c r="E82" s="451"/>
      <c r="F82" s="451"/>
      <c r="G82" s="453"/>
      <c r="H82" s="453"/>
      <c r="I82" s="451"/>
      <c r="J82" s="451"/>
      <c r="K82" s="413"/>
      <c r="L82" s="413"/>
      <c r="M82" s="413"/>
      <c r="N82" s="413"/>
    </row>
    <row r="83" spans="1:14" ht="12.75">
      <c r="A83" s="451"/>
      <c r="B83" s="451"/>
      <c r="C83" s="451"/>
      <c r="D83" s="451"/>
      <c r="E83" s="451"/>
      <c r="F83" s="451"/>
      <c r="G83" s="453"/>
      <c r="H83" s="453"/>
      <c r="I83" s="451"/>
      <c r="J83" s="451"/>
      <c r="K83" s="413"/>
      <c r="L83" s="413"/>
      <c r="M83" s="413"/>
      <c r="N83" s="413"/>
    </row>
    <row r="84" spans="1:14" ht="12.75">
      <c r="A84" s="451"/>
      <c r="B84" s="451"/>
      <c r="C84" s="451"/>
      <c r="D84" s="451"/>
      <c r="E84" s="451"/>
      <c r="F84" s="451"/>
      <c r="G84" s="453"/>
      <c r="H84" s="453"/>
      <c r="I84" s="451"/>
      <c r="J84" s="451"/>
      <c r="K84" s="413"/>
      <c r="L84" s="413"/>
      <c r="M84" s="413"/>
      <c r="N84" s="413"/>
    </row>
    <row r="85" spans="1:14" ht="12.75">
      <c r="A85" s="451"/>
      <c r="B85" s="451"/>
      <c r="C85" s="451"/>
      <c r="D85" s="451"/>
      <c r="E85" s="451"/>
      <c r="F85" s="451"/>
      <c r="G85" s="453"/>
      <c r="H85" s="453"/>
      <c r="I85" s="451"/>
      <c r="J85" s="451"/>
      <c r="K85" s="413"/>
      <c r="L85" s="413"/>
      <c r="M85" s="413"/>
      <c r="N85" s="413"/>
    </row>
    <row r="86" spans="1:14" ht="12.75">
      <c r="A86" s="451"/>
      <c r="B86" s="451"/>
      <c r="C86" s="451"/>
      <c r="D86" s="451"/>
      <c r="E86" s="451"/>
      <c r="F86" s="451"/>
      <c r="G86" s="453"/>
      <c r="H86" s="453"/>
      <c r="I86" s="451"/>
      <c r="J86" s="451"/>
      <c r="K86" s="413"/>
      <c r="L86" s="413"/>
      <c r="M86" s="413"/>
      <c r="N86" s="413"/>
    </row>
    <row r="87" spans="1:14" ht="12.75">
      <c r="A87" s="451"/>
      <c r="B87" s="451"/>
      <c r="C87" s="451"/>
      <c r="D87" s="451"/>
      <c r="E87" s="451"/>
      <c r="F87" s="451"/>
      <c r="G87" s="453"/>
      <c r="H87" s="453"/>
      <c r="I87" s="451"/>
      <c r="J87" s="451"/>
      <c r="K87" s="413"/>
      <c r="L87" s="413"/>
      <c r="M87" s="413"/>
      <c r="N87" s="413"/>
    </row>
    <row r="88" spans="1:14" ht="12.75">
      <c r="A88" s="451"/>
      <c r="B88" s="451"/>
      <c r="C88" s="451"/>
      <c r="D88" s="451"/>
      <c r="E88" s="451"/>
      <c r="F88" s="451"/>
      <c r="G88" s="453"/>
      <c r="H88" s="453"/>
      <c r="I88" s="451"/>
      <c r="J88" s="451"/>
      <c r="K88" s="413"/>
      <c r="L88" s="413"/>
      <c r="M88" s="413"/>
      <c r="N88" s="413"/>
    </row>
    <row r="89" spans="1:14" ht="12.75">
      <c r="A89" s="451"/>
      <c r="B89" s="451"/>
      <c r="C89" s="451"/>
      <c r="D89" s="451"/>
      <c r="E89" s="451"/>
      <c r="F89" s="451"/>
      <c r="G89" s="453"/>
      <c r="H89" s="453"/>
      <c r="I89" s="451"/>
      <c r="J89" s="451"/>
      <c r="K89" s="413"/>
      <c r="L89" s="413"/>
      <c r="M89" s="413"/>
      <c r="N89" s="413"/>
    </row>
    <row r="90" spans="1:14" ht="12.75">
      <c r="A90" s="451"/>
      <c r="B90" s="451"/>
      <c r="C90" s="451"/>
      <c r="D90" s="451"/>
      <c r="E90" s="451"/>
      <c r="F90" s="451"/>
      <c r="G90" s="453"/>
      <c r="H90" s="453"/>
      <c r="I90" s="451"/>
      <c r="J90" s="451"/>
      <c r="K90" s="413"/>
      <c r="L90" s="413"/>
      <c r="M90" s="413"/>
      <c r="N90" s="413"/>
    </row>
    <row r="91" spans="1:14" ht="12.75">
      <c r="A91" s="451"/>
      <c r="B91" s="451"/>
      <c r="C91" s="451"/>
      <c r="D91" s="451"/>
      <c r="E91" s="451"/>
      <c r="F91" s="451"/>
      <c r="G91" s="453"/>
      <c r="H91" s="453"/>
      <c r="I91" s="451"/>
      <c r="J91" s="451"/>
      <c r="K91" s="413"/>
      <c r="L91" s="413"/>
      <c r="M91" s="413"/>
      <c r="N91" s="413"/>
    </row>
    <row r="92" spans="1:14" ht="12.75">
      <c r="A92" s="451"/>
      <c r="B92" s="451"/>
      <c r="C92" s="451"/>
      <c r="D92" s="451"/>
      <c r="E92" s="451"/>
      <c r="F92" s="451"/>
      <c r="G92" s="453"/>
      <c r="H92" s="453"/>
      <c r="I92" s="451"/>
      <c r="J92" s="451"/>
      <c r="K92" s="413"/>
      <c r="L92" s="413"/>
      <c r="M92" s="413"/>
      <c r="N92" s="413"/>
    </row>
    <row r="93" spans="1:14" ht="12.75">
      <c r="A93" s="451"/>
      <c r="B93" s="451"/>
      <c r="C93" s="451"/>
      <c r="D93" s="451"/>
      <c r="E93" s="451"/>
      <c r="F93" s="451"/>
      <c r="G93" s="453"/>
      <c r="H93" s="453"/>
      <c r="I93" s="451"/>
      <c r="J93" s="451"/>
      <c r="K93" s="413"/>
      <c r="L93" s="413"/>
      <c r="M93" s="413"/>
      <c r="N93" s="413"/>
    </row>
    <row r="94" spans="1:14" ht="12.75">
      <c r="A94" s="451"/>
      <c r="B94" s="451"/>
      <c r="C94" s="451"/>
      <c r="D94" s="451"/>
      <c r="E94" s="451"/>
      <c r="F94" s="451"/>
      <c r="G94" s="453"/>
      <c r="H94" s="453"/>
      <c r="I94" s="451"/>
      <c r="J94" s="451"/>
      <c r="K94" s="413"/>
      <c r="L94" s="413"/>
      <c r="M94" s="413"/>
      <c r="N94" s="413"/>
    </row>
    <row r="95" spans="1:14" ht="12.75">
      <c r="A95" s="511"/>
      <c r="B95" s="451"/>
      <c r="C95" s="451"/>
      <c r="D95" s="451"/>
      <c r="E95" s="451"/>
      <c r="F95" s="451"/>
      <c r="G95" s="453"/>
      <c r="H95" s="453"/>
      <c r="I95" s="451"/>
      <c r="J95" s="451"/>
      <c r="K95" s="413"/>
      <c r="L95" s="413"/>
      <c r="M95" s="413"/>
      <c r="N95" s="413"/>
    </row>
    <row r="96" spans="1:14" ht="12.75">
      <c r="A96" s="511"/>
      <c r="B96" s="450"/>
      <c r="C96" s="450"/>
      <c r="D96" s="450"/>
      <c r="E96" s="451"/>
      <c r="F96" s="451"/>
      <c r="G96" s="464"/>
      <c r="H96" s="464"/>
      <c r="I96" s="451"/>
      <c r="J96" s="451"/>
      <c r="K96" s="457"/>
      <c r="L96" s="457"/>
      <c r="M96" s="457"/>
      <c r="N96" s="457"/>
    </row>
    <row r="97" spans="1:14" ht="12.75">
      <c r="A97" s="450"/>
      <c r="B97" s="450"/>
      <c r="C97" s="450"/>
      <c r="D97" s="450"/>
      <c r="E97" s="451"/>
      <c r="F97" s="451"/>
      <c r="G97" s="451"/>
      <c r="H97" s="451"/>
      <c r="I97" s="451"/>
      <c r="J97" s="451"/>
      <c r="K97" s="452"/>
      <c r="L97" s="452"/>
      <c r="M97" s="452"/>
      <c r="N97" s="452"/>
    </row>
    <row r="98" spans="1:14" ht="12.75">
      <c r="A98" s="451"/>
      <c r="B98" s="451"/>
      <c r="C98" s="451"/>
      <c r="D98" s="451"/>
      <c r="E98" s="451"/>
      <c r="F98" s="451"/>
      <c r="G98" s="453"/>
      <c r="H98" s="453"/>
      <c r="I98" s="451"/>
      <c r="J98" s="451"/>
      <c r="K98" s="413"/>
      <c r="L98" s="413"/>
      <c r="M98" s="413"/>
      <c r="N98" s="413"/>
    </row>
    <row r="99" spans="1:14" ht="12.75">
      <c r="A99" s="451"/>
      <c r="B99" s="451"/>
      <c r="C99" s="451"/>
      <c r="D99" s="451"/>
      <c r="E99" s="451"/>
      <c r="F99" s="451"/>
      <c r="G99" s="453"/>
      <c r="H99" s="453"/>
      <c r="I99" s="451"/>
      <c r="J99" s="451"/>
      <c r="K99" s="413"/>
      <c r="L99" s="413"/>
      <c r="M99" s="413"/>
      <c r="N99" s="413"/>
    </row>
    <row r="100" spans="1:14" ht="12.75">
      <c r="A100" s="451"/>
      <c r="B100" s="451"/>
      <c r="C100" s="451"/>
      <c r="D100" s="451"/>
      <c r="E100" s="451"/>
      <c r="F100" s="451"/>
      <c r="G100" s="453"/>
      <c r="H100" s="453"/>
      <c r="I100" s="451"/>
      <c r="J100" s="451"/>
      <c r="K100" s="413"/>
      <c r="L100" s="413"/>
      <c r="M100" s="413"/>
      <c r="N100" s="413"/>
    </row>
    <row r="101" spans="1:14" ht="12.75">
      <c r="A101" s="451"/>
      <c r="B101" s="451"/>
      <c r="C101" s="451"/>
      <c r="D101" s="451"/>
      <c r="E101" s="451"/>
      <c r="F101" s="451"/>
      <c r="G101" s="453"/>
      <c r="H101" s="453"/>
      <c r="I101" s="451"/>
      <c r="J101" s="451"/>
      <c r="K101" s="413"/>
      <c r="L101" s="413"/>
      <c r="M101" s="413"/>
      <c r="N101" s="413"/>
    </row>
    <row r="102" spans="1:14" ht="12.75">
      <c r="A102" s="451"/>
      <c r="B102" s="451"/>
      <c r="C102" s="451"/>
      <c r="D102" s="451"/>
      <c r="E102" s="451"/>
      <c r="F102" s="451"/>
      <c r="G102" s="453"/>
      <c r="H102" s="453"/>
      <c r="I102" s="451"/>
      <c r="J102" s="451"/>
      <c r="K102" s="413"/>
      <c r="L102" s="413"/>
      <c r="M102" s="413"/>
      <c r="N102" s="413"/>
    </row>
    <row r="103" spans="1:14" ht="12.75">
      <c r="A103" s="451"/>
      <c r="B103" s="451"/>
      <c r="C103" s="451"/>
      <c r="D103" s="451"/>
      <c r="E103" s="451"/>
      <c r="F103" s="451"/>
      <c r="G103" s="453"/>
      <c r="H103" s="453"/>
      <c r="I103" s="451"/>
      <c r="J103" s="451"/>
      <c r="K103" s="413"/>
      <c r="L103" s="413"/>
      <c r="M103" s="413"/>
      <c r="N103" s="413"/>
    </row>
    <row r="104" spans="1:14" ht="12.75">
      <c r="A104" s="451"/>
      <c r="B104" s="450"/>
      <c r="C104" s="450"/>
      <c r="D104" s="450"/>
      <c r="E104" s="451"/>
      <c r="F104" s="451"/>
      <c r="G104" s="464"/>
      <c r="H104" s="464"/>
      <c r="I104" s="451"/>
      <c r="J104" s="451"/>
      <c r="K104" s="457"/>
      <c r="L104" s="457"/>
      <c r="M104" s="457"/>
      <c r="N104" s="457"/>
    </row>
    <row r="105" spans="1:14" ht="12.75">
      <c r="A105" s="451"/>
      <c r="B105" s="451"/>
      <c r="C105" s="451"/>
      <c r="D105" s="451"/>
      <c r="E105" s="451"/>
      <c r="F105" s="451"/>
      <c r="G105" s="453"/>
      <c r="H105" s="453"/>
      <c r="I105" s="451"/>
      <c r="J105" s="451"/>
      <c r="K105" s="452"/>
      <c r="L105" s="452"/>
      <c r="M105" s="452"/>
      <c r="N105" s="452"/>
    </row>
    <row r="106" spans="1:14" ht="12.75">
      <c r="A106" s="451"/>
      <c r="B106" s="451"/>
      <c r="C106" s="451"/>
      <c r="D106" s="451"/>
      <c r="E106" s="451"/>
      <c r="F106" s="451"/>
      <c r="G106" s="453"/>
      <c r="H106" s="453"/>
      <c r="I106" s="451"/>
      <c r="J106" s="451"/>
      <c r="K106" s="452"/>
      <c r="L106" s="452"/>
      <c r="M106" s="452"/>
      <c r="N106" s="452"/>
    </row>
    <row r="107" spans="1:14" ht="12.75">
      <c r="A107" s="451"/>
      <c r="B107" s="451"/>
      <c r="C107" s="451"/>
      <c r="D107" s="451"/>
      <c r="E107" s="451"/>
      <c r="F107" s="451"/>
      <c r="G107" s="453"/>
      <c r="H107" s="453"/>
      <c r="I107" s="451"/>
      <c r="J107" s="451"/>
      <c r="K107" s="452"/>
      <c r="L107" s="452"/>
      <c r="M107" s="452"/>
      <c r="N107" s="452"/>
    </row>
    <row r="108" spans="1:14" ht="12.75">
      <c r="A108" s="450"/>
      <c r="B108" s="450"/>
      <c r="C108" s="450"/>
      <c r="D108" s="450"/>
      <c r="E108" s="451"/>
      <c r="F108" s="451"/>
      <c r="G108" s="451"/>
      <c r="H108" s="451"/>
      <c r="I108" s="451"/>
      <c r="J108" s="451"/>
      <c r="K108" s="452"/>
      <c r="L108" s="452"/>
      <c r="M108" s="452"/>
      <c r="N108" s="452"/>
    </row>
    <row r="109" spans="1:14" ht="12.75">
      <c r="A109" s="451"/>
      <c r="B109" s="451"/>
      <c r="C109" s="451"/>
      <c r="D109" s="451"/>
      <c r="E109" s="453"/>
      <c r="F109" s="453"/>
      <c r="G109" s="453"/>
      <c r="H109" s="453"/>
      <c r="I109" s="451"/>
      <c r="J109" s="451"/>
      <c r="K109" s="413"/>
      <c r="L109" s="413"/>
      <c r="M109" s="413"/>
      <c r="N109" s="413"/>
    </row>
    <row r="110" spans="1:14" ht="12.75">
      <c r="A110" s="451"/>
      <c r="B110" s="451"/>
      <c r="C110" s="451"/>
      <c r="D110" s="451"/>
      <c r="E110" s="453"/>
      <c r="F110" s="453"/>
      <c r="G110" s="453"/>
      <c r="H110" s="453"/>
      <c r="I110" s="451"/>
      <c r="J110" s="451"/>
      <c r="K110" s="413"/>
      <c r="L110" s="413"/>
      <c r="M110" s="413"/>
      <c r="N110" s="413"/>
    </row>
    <row r="111" spans="1:14" ht="12.75">
      <c r="A111" s="451"/>
      <c r="B111" s="451"/>
      <c r="C111" s="451"/>
      <c r="D111" s="451"/>
      <c r="E111" s="453"/>
      <c r="F111" s="453"/>
      <c r="G111" s="453"/>
      <c r="H111" s="453"/>
      <c r="I111" s="451"/>
      <c r="J111" s="451"/>
      <c r="K111" s="413"/>
      <c r="L111" s="413"/>
      <c r="M111" s="413"/>
      <c r="N111" s="413"/>
    </row>
    <row r="112" spans="1:14" ht="12.75">
      <c r="A112" s="451"/>
      <c r="B112" s="451"/>
      <c r="C112" s="451"/>
      <c r="D112" s="451"/>
      <c r="E112" s="453"/>
      <c r="F112" s="453"/>
      <c r="G112" s="453"/>
      <c r="H112" s="453"/>
      <c r="I112" s="451"/>
      <c r="J112" s="451"/>
      <c r="K112" s="413"/>
      <c r="L112" s="413"/>
      <c r="M112" s="413"/>
      <c r="N112" s="413"/>
    </row>
    <row r="113" spans="1:14" ht="12.75">
      <c r="A113" s="451"/>
      <c r="B113" s="451"/>
      <c r="C113" s="451"/>
      <c r="D113" s="451"/>
      <c r="E113" s="453"/>
      <c r="F113" s="453"/>
      <c r="G113" s="453"/>
      <c r="H113" s="453"/>
      <c r="I113" s="451"/>
      <c r="J113" s="451"/>
      <c r="K113" s="413"/>
      <c r="L113" s="413"/>
      <c r="M113" s="413"/>
      <c r="N113" s="413"/>
    </row>
    <row r="114" spans="1:14" ht="12.75">
      <c r="A114" s="451"/>
      <c r="B114" s="451"/>
      <c r="C114" s="451"/>
      <c r="D114" s="451"/>
      <c r="E114" s="453"/>
      <c r="F114" s="453"/>
      <c r="G114" s="453"/>
      <c r="H114" s="453"/>
      <c r="I114" s="451"/>
      <c r="J114" s="451"/>
      <c r="K114" s="413"/>
      <c r="L114" s="413"/>
      <c r="M114" s="413"/>
      <c r="N114" s="413"/>
    </row>
    <row r="115" spans="1:14" ht="12.75">
      <c r="A115" s="451"/>
      <c r="B115" s="451"/>
      <c r="C115" s="451"/>
      <c r="D115" s="451"/>
      <c r="E115" s="453"/>
      <c r="F115" s="453"/>
      <c r="G115" s="453"/>
      <c r="H115" s="453"/>
      <c r="I115" s="451"/>
      <c r="J115" s="451"/>
      <c r="K115" s="413"/>
      <c r="L115" s="413"/>
      <c r="M115" s="413"/>
      <c r="N115" s="413"/>
    </row>
    <row r="116" spans="1:14" ht="12.75">
      <c r="A116" s="451"/>
      <c r="B116" s="451"/>
      <c r="C116" s="451"/>
      <c r="D116" s="451"/>
      <c r="E116" s="453"/>
      <c r="F116" s="453"/>
      <c r="G116" s="453"/>
      <c r="H116" s="453"/>
      <c r="I116" s="451"/>
      <c r="J116" s="451"/>
      <c r="K116" s="413"/>
      <c r="L116" s="413"/>
      <c r="M116" s="413"/>
      <c r="N116" s="413"/>
    </row>
    <row r="117" spans="1:14" ht="12.75">
      <c r="A117" s="451"/>
      <c r="B117" s="450"/>
      <c r="C117" s="450"/>
      <c r="D117" s="450"/>
      <c r="E117" s="464"/>
      <c r="F117" s="464"/>
      <c r="G117" s="464"/>
      <c r="H117" s="464"/>
      <c r="I117" s="451"/>
      <c r="J117" s="451"/>
      <c r="K117" s="457"/>
      <c r="L117" s="457"/>
      <c r="M117" s="457"/>
      <c r="N117" s="457"/>
    </row>
    <row r="118" spans="1:14" ht="12.75">
      <c r="A118" s="450"/>
      <c r="B118" s="450"/>
      <c r="C118" s="450"/>
      <c r="D118" s="450"/>
      <c r="E118" s="451"/>
      <c r="F118" s="451"/>
      <c r="G118" s="451"/>
      <c r="H118" s="451"/>
      <c r="I118" s="451"/>
      <c r="J118" s="451"/>
      <c r="K118" s="452"/>
      <c r="L118" s="452"/>
      <c r="M118" s="452"/>
      <c r="N118" s="452"/>
    </row>
    <row r="119" spans="1:14" ht="12.75">
      <c r="A119" s="451"/>
      <c r="B119" s="451"/>
      <c r="C119" s="451"/>
      <c r="D119" s="451"/>
      <c r="E119" s="451"/>
      <c r="F119" s="451"/>
      <c r="G119" s="453"/>
      <c r="H119" s="453"/>
      <c r="I119" s="451"/>
      <c r="J119" s="451"/>
      <c r="K119" s="413"/>
      <c r="L119" s="413"/>
      <c r="M119" s="413"/>
      <c r="N119" s="413"/>
    </row>
    <row r="120" spans="1:14" ht="12.75">
      <c r="A120" s="451"/>
      <c r="B120" s="451"/>
      <c r="C120" s="451"/>
      <c r="D120" s="451"/>
      <c r="E120" s="451"/>
      <c r="F120" s="451"/>
      <c r="G120" s="453"/>
      <c r="H120" s="453"/>
      <c r="I120" s="451"/>
      <c r="J120" s="451"/>
      <c r="K120" s="413"/>
      <c r="L120" s="413"/>
      <c r="M120" s="413"/>
      <c r="N120" s="413"/>
    </row>
    <row r="121" spans="1:14" ht="12.75">
      <c r="A121" s="451"/>
      <c r="B121" s="451"/>
      <c r="C121" s="451"/>
      <c r="D121" s="451"/>
      <c r="E121" s="451"/>
      <c r="F121" s="451"/>
      <c r="G121" s="453"/>
      <c r="H121" s="453"/>
      <c r="I121" s="451"/>
      <c r="J121" s="451"/>
      <c r="K121" s="413"/>
      <c r="L121" s="413"/>
      <c r="M121" s="413"/>
      <c r="N121" s="413"/>
    </row>
    <row r="122" spans="1:14" ht="12.75">
      <c r="A122" s="451"/>
      <c r="B122" s="451"/>
      <c r="C122" s="451"/>
      <c r="D122" s="451"/>
      <c r="E122" s="451"/>
      <c r="F122" s="451"/>
      <c r="G122" s="453"/>
      <c r="H122" s="453"/>
      <c r="I122" s="451"/>
      <c r="J122" s="451"/>
      <c r="K122" s="413"/>
      <c r="L122" s="413"/>
      <c r="M122" s="413"/>
      <c r="N122" s="413"/>
    </row>
    <row r="123" spans="1:14" ht="12.75">
      <c r="A123" s="451"/>
      <c r="B123" s="450"/>
      <c r="C123" s="450"/>
      <c r="D123" s="450"/>
      <c r="E123" s="451"/>
      <c r="F123" s="451"/>
      <c r="G123" s="464"/>
      <c r="H123" s="464"/>
      <c r="I123" s="451"/>
      <c r="J123" s="451"/>
      <c r="K123" s="457"/>
      <c r="L123" s="457"/>
      <c r="M123" s="457"/>
      <c r="N123" s="457"/>
    </row>
    <row r="124" spans="1:14" ht="12.75">
      <c r="A124" s="450"/>
      <c r="B124" s="450"/>
      <c r="C124" s="450"/>
      <c r="D124" s="450"/>
      <c r="E124" s="451"/>
      <c r="F124" s="451"/>
      <c r="G124" s="451"/>
      <c r="H124" s="451"/>
      <c r="I124" s="451"/>
      <c r="J124" s="451"/>
      <c r="K124" s="452"/>
      <c r="L124" s="452"/>
      <c r="M124" s="452"/>
      <c r="N124" s="452"/>
    </row>
    <row r="125" spans="1:14" ht="12.75">
      <c r="A125" s="451"/>
      <c r="B125" s="451"/>
      <c r="C125" s="451"/>
      <c r="D125" s="451"/>
      <c r="E125" s="453"/>
      <c r="F125" s="453"/>
      <c r="G125" s="453"/>
      <c r="H125" s="453"/>
      <c r="I125" s="453"/>
      <c r="J125" s="453"/>
      <c r="K125" s="413"/>
      <c r="L125" s="413"/>
      <c r="M125" s="413"/>
      <c r="N125" s="413"/>
    </row>
    <row r="126" spans="1:14" ht="12.75">
      <c r="A126" s="451"/>
      <c r="B126" s="451"/>
      <c r="C126" s="451"/>
      <c r="D126" s="451"/>
      <c r="E126" s="453"/>
      <c r="F126" s="453"/>
      <c r="G126" s="453"/>
      <c r="H126" s="453"/>
      <c r="I126" s="453"/>
      <c r="J126" s="453"/>
      <c r="K126" s="413"/>
      <c r="L126" s="413"/>
      <c r="M126" s="413"/>
      <c r="N126" s="413"/>
    </row>
    <row r="127" spans="1:14" ht="12.75">
      <c r="A127" s="451"/>
      <c r="B127" s="451"/>
      <c r="C127" s="451"/>
      <c r="D127" s="451"/>
      <c r="E127" s="453"/>
      <c r="F127" s="453"/>
      <c r="G127" s="453"/>
      <c r="H127" s="453"/>
      <c r="I127" s="453"/>
      <c r="J127" s="453"/>
      <c r="K127" s="413"/>
      <c r="L127" s="413"/>
      <c r="M127" s="413"/>
      <c r="N127" s="413"/>
    </row>
    <row r="128" spans="1:14" ht="12.75">
      <c r="A128" s="451"/>
      <c r="B128" s="451"/>
      <c r="C128" s="451"/>
      <c r="D128" s="451"/>
      <c r="E128" s="453"/>
      <c r="F128" s="453"/>
      <c r="G128" s="453"/>
      <c r="H128" s="453"/>
      <c r="I128" s="453"/>
      <c r="J128" s="453"/>
      <c r="K128" s="413"/>
      <c r="L128" s="413"/>
      <c r="M128" s="413"/>
      <c r="N128" s="413"/>
    </row>
    <row r="129" spans="1:14" ht="12.75">
      <c r="A129" s="451"/>
      <c r="B129" s="451"/>
      <c r="C129" s="451"/>
      <c r="D129" s="451"/>
      <c r="E129" s="453"/>
      <c r="F129" s="453"/>
      <c r="G129" s="453"/>
      <c r="H129" s="453"/>
      <c r="I129" s="453"/>
      <c r="J129" s="453"/>
      <c r="K129" s="413"/>
      <c r="L129" s="413"/>
      <c r="M129" s="413"/>
      <c r="N129" s="413"/>
    </row>
    <row r="130" spans="1:14" ht="12.75">
      <c r="A130" s="451"/>
      <c r="B130" s="450"/>
      <c r="C130" s="450"/>
      <c r="D130" s="450"/>
      <c r="E130" s="464"/>
      <c r="F130" s="464"/>
      <c r="G130" s="464"/>
      <c r="H130" s="464"/>
      <c r="I130" s="464"/>
      <c r="J130" s="464"/>
      <c r="K130" s="457"/>
      <c r="L130" s="457"/>
      <c r="M130" s="457"/>
      <c r="N130" s="457"/>
    </row>
    <row r="131" spans="1:14" ht="12.75">
      <c r="A131" s="458"/>
      <c r="B131" s="455"/>
      <c r="C131" s="455"/>
      <c r="D131" s="455"/>
      <c r="E131" s="459"/>
      <c r="F131" s="459"/>
      <c r="G131" s="459"/>
      <c r="H131" s="459"/>
      <c r="I131" s="459"/>
      <c r="J131" s="459"/>
      <c r="K131" s="452"/>
      <c r="L131" s="452"/>
      <c r="M131" s="452"/>
      <c r="N131" s="452"/>
    </row>
    <row r="132" spans="1:14" ht="12.75">
      <c r="A132" s="460"/>
      <c r="B132" s="461"/>
      <c r="C132" s="461"/>
      <c r="D132" s="461"/>
      <c r="E132" s="459"/>
      <c r="F132" s="459"/>
      <c r="G132" s="459"/>
      <c r="H132" s="459"/>
      <c r="I132" s="459"/>
      <c r="J132" s="459"/>
      <c r="K132" s="413"/>
      <c r="L132" s="413"/>
      <c r="M132" s="413"/>
      <c r="N132" s="413"/>
    </row>
    <row r="133" spans="1:14" ht="12.75">
      <c r="A133" s="460"/>
      <c r="B133" s="461"/>
      <c r="C133" s="461"/>
      <c r="D133" s="461"/>
      <c r="E133" s="459"/>
      <c r="F133" s="459"/>
      <c r="G133" s="459"/>
      <c r="H133" s="459"/>
      <c r="I133" s="459"/>
      <c r="J133" s="459"/>
      <c r="K133" s="413"/>
      <c r="L133" s="413"/>
      <c r="M133" s="413"/>
      <c r="N133" s="413"/>
    </row>
    <row r="134" spans="1:14" ht="12.75">
      <c r="A134" s="460"/>
      <c r="B134" s="461"/>
      <c r="C134" s="461"/>
      <c r="D134" s="461"/>
      <c r="E134" s="459"/>
      <c r="F134" s="459"/>
      <c r="G134" s="459"/>
      <c r="H134" s="459"/>
      <c r="I134" s="459"/>
      <c r="J134" s="459"/>
      <c r="K134" s="413"/>
      <c r="L134" s="413"/>
      <c r="M134" s="413"/>
      <c r="N134" s="413"/>
    </row>
    <row r="135" spans="1:14" ht="12.75">
      <c r="A135" s="460"/>
      <c r="B135" s="455"/>
      <c r="C135" s="455"/>
      <c r="D135" s="455"/>
      <c r="E135" s="459"/>
      <c r="F135" s="459"/>
      <c r="G135" s="459"/>
      <c r="H135" s="459"/>
      <c r="I135" s="459"/>
      <c r="J135" s="459"/>
      <c r="K135" s="413"/>
      <c r="L135" s="413"/>
      <c r="M135" s="413"/>
      <c r="N135" s="413"/>
    </row>
    <row r="136" spans="1:14" ht="12.75">
      <c r="A136" s="460"/>
      <c r="B136" s="461"/>
      <c r="C136" s="461"/>
      <c r="D136" s="461"/>
      <c r="E136" s="459"/>
      <c r="F136" s="459"/>
      <c r="G136" s="459"/>
      <c r="H136" s="459"/>
      <c r="I136" s="459"/>
      <c r="J136" s="459"/>
      <c r="K136" s="413"/>
      <c r="L136" s="413"/>
      <c r="M136" s="413"/>
      <c r="N136" s="413"/>
    </row>
    <row r="137" spans="1:14" ht="12.75">
      <c r="A137" s="460"/>
      <c r="B137" s="461"/>
      <c r="C137" s="461"/>
      <c r="D137" s="461"/>
      <c r="E137" s="459"/>
      <c r="F137" s="459"/>
      <c r="G137" s="459"/>
      <c r="H137" s="459"/>
      <c r="I137" s="459"/>
      <c r="J137" s="459"/>
      <c r="K137" s="413"/>
      <c r="L137" s="413"/>
      <c r="M137" s="413"/>
      <c r="N137" s="413"/>
    </row>
    <row r="138" spans="1:14" ht="12.75">
      <c r="A138" s="460"/>
      <c r="B138" s="461"/>
      <c r="C138" s="461"/>
      <c r="D138" s="461"/>
      <c r="E138" s="459"/>
      <c r="F138" s="459"/>
      <c r="G138" s="459"/>
      <c r="H138" s="459"/>
      <c r="I138" s="459"/>
      <c r="J138" s="459"/>
      <c r="K138" s="413"/>
      <c r="L138" s="413"/>
      <c r="M138" s="413"/>
      <c r="N138" s="413"/>
    </row>
    <row r="139" spans="1:14" ht="12.75">
      <c r="A139" s="460"/>
      <c r="B139" s="455"/>
      <c r="C139" s="455"/>
      <c r="D139" s="455"/>
      <c r="E139" s="459"/>
      <c r="F139" s="459"/>
      <c r="G139" s="459"/>
      <c r="H139" s="459"/>
      <c r="I139" s="459"/>
      <c r="J139" s="459"/>
      <c r="K139" s="413"/>
      <c r="L139" s="413"/>
      <c r="M139" s="413"/>
      <c r="N139" s="413"/>
    </row>
    <row r="140" spans="1:14" ht="12.75">
      <c r="A140" s="460"/>
      <c r="B140" s="461"/>
      <c r="C140" s="461"/>
      <c r="D140" s="461"/>
      <c r="E140" s="459"/>
      <c r="F140" s="459"/>
      <c r="G140" s="459"/>
      <c r="H140" s="459"/>
      <c r="I140" s="459"/>
      <c r="J140" s="459"/>
      <c r="K140" s="413"/>
      <c r="L140" s="413"/>
      <c r="M140" s="413"/>
      <c r="N140" s="413"/>
    </row>
    <row r="141" spans="1:14" ht="12.75">
      <c r="A141" s="460"/>
      <c r="B141" s="461"/>
      <c r="C141" s="461"/>
      <c r="D141" s="461"/>
      <c r="E141" s="459"/>
      <c r="F141" s="459"/>
      <c r="G141" s="459"/>
      <c r="H141" s="459"/>
      <c r="I141" s="459"/>
      <c r="J141" s="459"/>
      <c r="K141" s="452"/>
      <c r="L141" s="452"/>
      <c r="M141" s="452"/>
      <c r="N141" s="452"/>
    </row>
    <row r="142" spans="1:14" ht="12.75">
      <c r="A142" s="460"/>
      <c r="B142" s="461"/>
      <c r="C142" s="461"/>
      <c r="D142" s="461"/>
      <c r="E142" s="459"/>
      <c r="F142" s="459"/>
      <c r="G142" s="459"/>
      <c r="H142" s="459"/>
      <c r="I142" s="459"/>
      <c r="J142" s="459"/>
      <c r="K142" s="452"/>
      <c r="L142" s="452"/>
      <c r="M142" s="452"/>
      <c r="N142" s="452"/>
    </row>
    <row r="143" spans="1:14" ht="12.75">
      <c r="A143" s="458"/>
      <c r="B143" s="461"/>
      <c r="C143" s="461"/>
      <c r="D143" s="461"/>
      <c r="E143" s="459"/>
      <c r="F143" s="459"/>
      <c r="G143" s="459"/>
      <c r="H143" s="459"/>
      <c r="I143" s="459"/>
      <c r="J143" s="459"/>
      <c r="K143" s="413"/>
      <c r="L143" s="413"/>
      <c r="M143" s="413"/>
      <c r="N143" s="413"/>
    </row>
    <row r="144" spans="1:14" ht="12.75">
      <c r="A144" s="460"/>
      <c r="B144" s="455"/>
      <c r="C144" s="455"/>
      <c r="D144" s="455"/>
      <c r="E144" s="459"/>
      <c r="F144" s="459"/>
      <c r="G144" s="459"/>
      <c r="H144" s="459"/>
      <c r="I144" s="459"/>
      <c r="J144" s="459"/>
      <c r="K144" s="413"/>
      <c r="L144" s="413"/>
      <c r="M144" s="413"/>
      <c r="N144" s="413"/>
    </row>
    <row r="145" spans="1:14" ht="12.75">
      <c r="A145" s="460"/>
      <c r="B145" s="461"/>
      <c r="C145" s="461"/>
      <c r="D145" s="461"/>
      <c r="E145" s="459"/>
      <c r="F145" s="459"/>
      <c r="G145" s="459"/>
      <c r="H145" s="459"/>
      <c r="I145" s="459"/>
      <c r="J145" s="459"/>
      <c r="K145" s="413"/>
      <c r="L145" s="413"/>
      <c r="M145" s="413"/>
      <c r="N145" s="413"/>
    </row>
    <row r="146" spans="1:14" ht="12.75">
      <c r="A146" s="460"/>
      <c r="B146" s="461"/>
      <c r="C146" s="461"/>
      <c r="D146" s="461"/>
      <c r="E146" s="459"/>
      <c r="F146" s="459"/>
      <c r="G146" s="459"/>
      <c r="H146" s="459"/>
      <c r="I146" s="459"/>
      <c r="J146" s="459"/>
      <c r="K146" s="413"/>
      <c r="L146" s="413"/>
      <c r="M146" s="413"/>
      <c r="N146" s="413"/>
    </row>
    <row r="147" spans="1:14" ht="12.75">
      <c r="A147" s="460"/>
      <c r="B147" s="461"/>
      <c r="C147" s="461"/>
      <c r="D147" s="461"/>
      <c r="E147" s="459"/>
      <c r="F147" s="459"/>
      <c r="G147" s="459"/>
      <c r="H147" s="459"/>
      <c r="I147" s="459"/>
      <c r="J147" s="459"/>
      <c r="K147" s="413"/>
      <c r="L147" s="413"/>
      <c r="M147" s="413"/>
      <c r="N147" s="413"/>
    </row>
    <row r="148" spans="1:14" ht="12.75">
      <c r="A148" s="460"/>
      <c r="B148" s="461"/>
      <c r="C148" s="461"/>
      <c r="D148" s="461"/>
      <c r="E148" s="459"/>
      <c r="F148" s="459"/>
      <c r="G148" s="459"/>
      <c r="H148" s="459"/>
      <c r="I148" s="459"/>
      <c r="J148" s="459"/>
      <c r="K148" s="413"/>
      <c r="L148" s="413"/>
      <c r="M148" s="413"/>
      <c r="N148" s="413"/>
    </row>
    <row r="149" spans="1:14" ht="12.75">
      <c r="A149" s="460"/>
      <c r="B149" s="455"/>
      <c r="C149" s="455"/>
      <c r="D149" s="455"/>
      <c r="E149" s="459"/>
      <c r="F149" s="459"/>
      <c r="G149" s="456"/>
      <c r="H149" s="456"/>
      <c r="I149" s="459"/>
      <c r="J149" s="459"/>
      <c r="K149" s="457"/>
      <c r="L149" s="457"/>
      <c r="M149" s="457"/>
      <c r="N149" s="457"/>
    </row>
    <row r="150" spans="1:14" ht="12.75">
      <c r="A150" s="455"/>
      <c r="B150" s="450"/>
      <c r="C150" s="450"/>
      <c r="D150" s="450"/>
      <c r="E150" s="454"/>
      <c r="F150" s="454"/>
      <c r="G150" s="454"/>
      <c r="H150" s="454"/>
      <c r="I150" s="459"/>
      <c r="J150" s="459"/>
      <c r="K150" s="452"/>
      <c r="L150" s="452"/>
      <c r="M150" s="452"/>
      <c r="N150" s="452"/>
    </row>
    <row r="151" spans="1:14" ht="12.75">
      <c r="A151" s="461"/>
      <c r="B151" s="461"/>
      <c r="C151" s="461"/>
      <c r="D151" s="461"/>
      <c r="E151" s="459"/>
      <c r="F151" s="459"/>
      <c r="G151" s="459"/>
      <c r="H151" s="459"/>
      <c r="I151" s="459"/>
      <c r="J151" s="459"/>
      <c r="K151" s="413"/>
      <c r="L151" s="413"/>
      <c r="M151" s="413"/>
      <c r="N151" s="413"/>
    </row>
    <row r="152" spans="1:14" ht="12.75">
      <c r="A152" s="454"/>
      <c r="B152" s="461"/>
      <c r="C152" s="461"/>
      <c r="D152" s="461"/>
      <c r="E152" s="459"/>
      <c r="F152" s="459"/>
      <c r="G152" s="459"/>
      <c r="H152" s="459"/>
      <c r="I152" s="459"/>
      <c r="J152" s="459"/>
      <c r="K152" s="413"/>
      <c r="L152" s="413"/>
      <c r="M152" s="413"/>
      <c r="N152" s="413"/>
    </row>
    <row r="153" spans="1:14" ht="12.75">
      <c r="A153" s="461"/>
      <c r="B153" s="461"/>
      <c r="C153" s="461"/>
      <c r="D153" s="461"/>
      <c r="E153" s="459"/>
      <c r="F153" s="459"/>
      <c r="G153" s="459"/>
      <c r="H153" s="459"/>
      <c r="I153" s="459"/>
      <c r="J153" s="459"/>
      <c r="K153" s="413"/>
      <c r="L153" s="413"/>
      <c r="M153" s="413"/>
      <c r="N153" s="413"/>
    </row>
    <row r="154" spans="1:14" ht="12.75">
      <c r="A154" s="461"/>
      <c r="B154" s="461"/>
      <c r="C154" s="461"/>
      <c r="D154" s="461"/>
      <c r="E154" s="459"/>
      <c r="F154" s="459"/>
      <c r="G154" s="459"/>
      <c r="H154" s="459"/>
      <c r="I154" s="459"/>
      <c r="J154" s="459"/>
      <c r="K154" s="413"/>
      <c r="L154" s="413"/>
      <c r="M154" s="413"/>
      <c r="N154" s="413"/>
    </row>
    <row r="155" spans="1:14" ht="12.75">
      <c r="A155" s="461"/>
      <c r="B155" s="461"/>
      <c r="C155" s="461"/>
      <c r="D155" s="461"/>
      <c r="E155" s="459"/>
      <c r="F155" s="459"/>
      <c r="G155" s="459"/>
      <c r="H155" s="459"/>
      <c r="I155" s="459"/>
      <c r="J155" s="459"/>
      <c r="K155" s="413"/>
      <c r="L155" s="413"/>
      <c r="M155" s="413"/>
      <c r="N155" s="413"/>
    </row>
    <row r="156" spans="1:14" ht="12.75">
      <c r="A156" s="461"/>
      <c r="B156" s="461"/>
      <c r="C156" s="461"/>
      <c r="D156" s="461"/>
      <c r="E156" s="459"/>
      <c r="F156" s="459"/>
      <c r="G156" s="459"/>
      <c r="H156" s="459"/>
      <c r="I156" s="459"/>
      <c r="J156" s="512"/>
      <c r="K156" s="413"/>
      <c r="L156" s="413"/>
      <c r="M156" s="413"/>
      <c r="N156" s="413"/>
    </row>
    <row r="157" spans="1:14" ht="12.75">
      <c r="A157" s="461"/>
      <c r="B157" s="461"/>
      <c r="C157" s="461"/>
      <c r="D157" s="461"/>
      <c r="E157" s="459"/>
      <c r="F157" s="459"/>
      <c r="G157" s="459"/>
      <c r="H157" s="459"/>
      <c r="I157" s="459"/>
      <c r="J157" s="512"/>
      <c r="K157" s="413"/>
      <c r="L157" s="413"/>
      <c r="M157" s="413"/>
      <c r="N157" s="413"/>
    </row>
    <row r="158" spans="1:14" ht="12.75">
      <c r="A158" s="461"/>
      <c r="B158" s="461"/>
      <c r="C158" s="461"/>
      <c r="D158" s="461"/>
      <c r="E158" s="459"/>
      <c r="F158" s="459"/>
      <c r="G158" s="459"/>
      <c r="H158" s="459"/>
      <c r="I158" s="459"/>
      <c r="J158" s="512"/>
      <c r="K158" s="413"/>
      <c r="L158" s="413"/>
      <c r="M158" s="413"/>
      <c r="N158" s="413"/>
    </row>
    <row r="159" spans="1:14" ht="12.75">
      <c r="A159" s="461"/>
      <c r="B159" s="455"/>
      <c r="C159" s="455"/>
      <c r="D159" s="455"/>
      <c r="E159" s="459"/>
      <c r="F159" s="459"/>
      <c r="G159" s="459"/>
      <c r="H159" s="459"/>
      <c r="I159" s="459"/>
      <c r="J159" s="512"/>
      <c r="K159" s="457"/>
      <c r="L159" s="457"/>
      <c r="M159" s="457"/>
      <c r="N159" s="457"/>
    </row>
    <row r="160" spans="1:14" ht="12.75">
      <c r="A160" s="450"/>
      <c r="B160" s="450"/>
      <c r="C160" s="450"/>
      <c r="D160" s="450"/>
      <c r="E160" s="451"/>
      <c r="F160" s="451"/>
      <c r="G160" s="451"/>
      <c r="H160" s="451"/>
      <c r="I160" s="451"/>
      <c r="J160" s="451"/>
      <c r="K160" s="452"/>
      <c r="L160" s="452"/>
      <c r="M160" s="452"/>
      <c r="N160" s="452"/>
    </row>
    <row r="161" spans="1:14" ht="12.75">
      <c r="A161" s="451"/>
      <c r="B161" s="451"/>
      <c r="C161" s="451"/>
      <c r="D161" s="451"/>
      <c r="E161" s="453"/>
      <c r="F161" s="453"/>
      <c r="G161" s="453"/>
      <c r="H161" s="453"/>
      <c r="I161" s="453"/>
      <c r="J161" s="453"/>
      <c r="K161" s="413"/>
      <c r="L161" s="413"/>
      <c r="M161" s="413"/>
      <c r="N161" s="413"/>
    </row>
    <row r="162" spans="1:14" ht="12.75">
      <c r="A162" s="451"/>
      <c r="B162" s="451"/>
      <c r="C162" s="451"/>
      <c r="D162" s="451"/>
      <c r="E162" s="453"/>
      <c r="F162" s="453"/>
      <c r="G162" s="453"/>
      <c r="H162" s="453"/>
      <c r="I162" s="453"/>
      <c r="J162" s="453"/>
      <c r="K162" s="413"/>
      <c r="L162" s="413"/>
      <c r="M162" s="413"/>
      <c r="N162" s="413"/>
    </row>
    <row r="163" spans="1:14" ht="12.75">
      <c r="A163" s="451"/>
      <c r="B163" s="451"/>
      <c r="C163" s="451"/>
      <c r="D163" s="451"/>
      <c r="E163" s="453"/>
      <c r="F163" s="453"/>
      <c r="G163" s="453"/>
      <c r="H163" s="453"/>
      <c r="I163" s="453"/>
      <c r="J163" s="453"/>
      <c r="K163" s="413"/>
      <c r="L163" s="413"/>
      <c r="M163" s="413"/>
      <c r="N163" s="413"/>
    </row>
    <row r="164" spans="1:14" ht="12.75">
      <c r="A164" s="451"/>
      <c r="B164" s="451"/>
      <c r="C164" s="451"/>
      <c r="D164" s="451"/>
      <c r="E164" s="453"/>
      <c r="F164" s="453"/>
      <c r="G164" s="453"/>
      <c r="H164" s="453"/>
      <c r="I164" s="453"/>
      <c r="J164" s="453"/>
      <c r="K164" s="413"/>
      <c r="L164" s="413"/>
      <c r="M164" s="413"/>
      <c r="N164" s="413"/>
    </row>
    <row r="165" spans="1:14" ht="12.75">
      <c r="A165" s="451"/>
      <c r="B165" s="451"/>
      <c r="C165" s="451"/>
      <c r="D165" s="451"/>
      <c r="E165" s="453"/>
      <c r="F165" s="453"/>
      <c r="G165" s="453"/>
      <c r="H165" s="453"/>
      <c r="I165" s="453"/>
      <c r="J165" s="453"/>
      <c r="K165" s="413"/>
      <c r="L165" s="413"/>
      <c r="M165" s="413"/>
      <c r="N165" s="413"/>
    </row>
    <row r="166" spans="1:14" ht="12.75">
      <c r="A166" s="451"/>
      <c r="B166" s="451"/>
      <c r="C166" s="451"/>
      <c r="D166" s="451"/>
      <c r="E166" s="453"/>
      <c r="F166" s="453"/>
      <c r="G166" s="453"/>
      <c r="H166" s="453"/>
      <c r="I166" s="453"/>
      <c r="J166" s="453"/>
      <c r="K166" s="413"/>
      <c r="L166" s="413"/>
      <c r="M166" s="413"/>
      <c r="N166" s="413"/>
    </row>
    <row r="167" spans="1:14" ht="12.75">
      <c r="A167" s="451"/>
      <c r="B167" s="451"/>
      <c r="C167" s="451"/>
      <c r="D167" s="451"/>
      <c r="E167" s="453"/>
      <c r="F167" s="453"/>
      <c r="G167" s="453"/>
      <c r="H167" s="453"/>
      <c r="I167" s="453"/>
      <c r="J167" s="453"/>
      <c r="K167" s="413"/>
      <c r="L167" s="413"/>
      <c r="M167" s="413"/>
      <c r="N167" s="413"/>
    </row>
    <row r="168" spans="1:14" ht="12.75">
      <c r="A168" s="451"/>
      <c r="B168" s="451"/>
      <c r="C168" s="451"/>
      <c r="D168" s="451"/>
      <c r="E168" s="453"/>
      <c r="F168" s="453"/>
      <c r="G168" s="453"/>
      <c r="H168" s="453"/>
      <c r="I168" s="453"/>
      <c r="J168" s="453"/>
      <c r="K168" s="413"/>
      <c r="L168" s="413"/>
      <c r="M168" s="413"/>
      <c r="N168" s="413"/>
    </row>
    <row r="169" spans="1:14" ht="12.75">
      <c r="A169" s="451"/>
      <c r="B169" s="451"/>
      <c r="C169" s="451"/>
      <c r="D169" s="451"/>
      <c r="E169" s="453"/>
      <c r="F169" s="453"/>
      <c r="G169" s="453"/>
      <c r="H169" s="453"/>
      <c r="I169" s="453"/>
      <c r="J169" s="453"/>
      <c r="K169" s="413"/>
      <c r="L169" s="413"/>
      <c r="M169" s="413"/>
      <c r="N169" s="413"/>
    </row>
    <row r="170" spans="1:14" ht="12.75">
      <c r="A170" s="451"/>
      <c r="B170" s="451"/>
      <c r="C170" s="451"/>
      <c r="D170" s="451"/>
      <c r="E170" s="453"/>
      <c r="F170" s="453"/>
      <c r="G170" s="453"/>
      <c r="H170" s="453"/>
      <c r="I170" s="453"/>
      <c r="J170" s="453"/>
      <c r="K170" s="413"/>
      <c r="L170" s="413"/>
      <c r="M170" s="413"/>
      <c r="N170" s="413"/>
    </row>
    <row r="171" spans="1:14" ht="12.75">
      <c r="A171" s="451"/>
      <c r="B171" s="451"/>
      <c r="C171" s="451"/>
      <c r="D171" s="451"/>
      <c r="E171" s="453"/>
      <c r="F171" s="453"/>
      <c r="G171" s="453"/>
      <c r="H171" s="453"/>
      <c r="I171" s="453"/>
      <c r="J171" s="453"/>
      <c r="K171" s="413"/>
      <c r="L171" s="413"/>
      <c r="M171" s="413"/>
      <c r="N171" s="413"/>
    </row>
    <row r="172" spans="1:14" ht="12.75">
      <c r="A172" s="451"/>
      <c r="B172" s="451"/>
      <c r="C172" s="451"/>
      <c r="D172" s="451"/>
      <c r="E172" s="453"/>
      <c r="F172" s="453"/>
      <c r="G172" s="453"/>
      <c r="H172" s="453"/>
      <c r="I172" s="453"/>
      <c r="J172" s="453"/>
      <c r="K172" s="413"/>
      <c r="L172" s="413"/>
      <c r="M172" s="413"/>
      <c r="N172" s="413"/>
    </row>
    <row r="173" spans="1:14" ht="12.75">
      <c r="A173" s="451"/>
      <c r="B173" s="451"/>
      <c r="C173" s="451"/>
      <c r="D173" s="451"/>
      <c r="E173" s="453"/>
      <c r="F173" s="453"/>
      <c r="G173" s="453"/>
      <c r="H173" s="453"/>
      <c r="I173" s="453"/>
      <c r="J173" s="453"/>
      <c r="K173" s="413"/>
      <c r="L173" s="413"/>
      <c r="M173" s="413"/>
      <c r="N173" s="413"/>
    </row>
    <row r="174" spans="1:14" ht="12.75">
      <c r="A174" s="451"/>
      <c r="B174" s="451"/>
      <c r="C174" s="451"/>
      <c r="D174" s="451"/>
      <c r="E174" s="453"/>
      <c r="F174" s="453"/>
      <c r="G174" s="453"/>
      <c r="H174" s="453"/>
      <c r="I174" s="453"/>
      <c r="J174" s="453"/>
      <c r="K174" s="413"/>
      <c r="L174" s="413"/>
      <c r="M174" s="413"/>
      <c r="N174" s="413"/>
    </row>
    <row r="175" spans="1:14" ht="12.75">
      <c r="A175" s="451"/>
      <c r="B175" s="451"/>
      <c r="C175" s="451"/>
      <c r="D175" s="451"/>
      <c r="E175" s="453"/>
      <c r="F175" s="453"/>
      <c r="G175" s="453"/>
      <c r="H175" s="453"/>
      <c r="I175" s="453"/>
      <c r="J175" s="453"/>
      <c r="K175" s="413"/>
      <c r="L175" s="413"/>
      <c r="M175" s="413"/>
      <c r="N175" s="413"/>
    </row>
    <row r="176" spans="1:14" ht="12.75">
      <c r="A176" s="451"/>
      <c r="B176" s="451"/>
      <c r="C176" s="451"/>
      <c r="D176" s="451"/>
      <c r="E176" s="453"/>
      <c r="F176" s="453"/>
      <c r="G176" s="453"/>
      <c r="H176" s="453"/>
      <c r="I176" s="453"/>
      <c r="J176" s="453"/>
      <c r="K176" s="413"/>
      <c r="L176" s="413"/>
      <c r="M176" s="413"/>
      <c r="N176" s="413"/>
    </row>
    <row r="177" spans="1:14" ht="12.75">
      <c r="A177" s="451"/>
      <c r="B177" s="450"/>
      <c r="C177" s="450"/>
      <c r="D177" s="450"/>
      <c r="E177" s="464"/>
      <c r="F177" s="464"/>
      <c r="G177" s="464"/>
      <c r="H177" s="464"/>
      <c r="I177" s="464"/>
      <c r="J177" s="464"/>
      <c r="K177" s="457"/>
      <c r="L177" s="457"/>
      <c r="M177" s="457"/>
      <c r="N177" s="457"/>
    </row>
    <row r="178" spans="1:14" ht="12.75">
      <c r="A178" s="451"/>
      <c r="B178" s="450"/>
      <c r="C178" s="450"/>
      <c r="D178" s="450"/>
      <c r="E178" s="464"/>
      <c r="F178" s="464"/>
      <c r="G178" s="464"/>
      <c r="H178" s="464"/>
      <c r="I178" s="464"/>
      <c r="J178" s="464"/>
      <c r="K178" s="452"/>
      <c r="L178" s="452"/>
      <c r="M178" s="452"/>
      <c r="N178" s="452"/>
    </row>
    <row r="179" spans="1:14" ht="12.75">
      <c r="A179" s="451"/>
      <c r="B179" s="450"/>
      <c r="C179" s="450"/>
      <c r="D179" s="450"/>
      <c r="E179" s="464"/>
      <c r="F179" s="464"/>
      <c r="G179" s="464"/>
      <c r="H179" s="464"/>
      <c r="I179" s="464"/>
      <c r="J179" s="464"/>
      <c r="K179" s="452"/>
      <c r="L179" s="452"/>
      <c r="M179" s="452"/>
      <c r="N179" s="452"/>
    </row>
    <row r="180" spans="1:14" ht="12.75">
      <c r="A180" s="450"/>
      <c r="B180" s="450"/>
      <c r="C180" s="450"/>
      <c r="D180" s="450"/>
      <c r="E180" s="453"/>
      <c r="F180" s="453"/>
      <c r="G180" s="453"/>
      <c r="H180" s="453"/>
      <c r="I180" s="453"/>
      <c r="J180" s="453"/>
      <c r="K180" s="452"/>
      <c r="L180" s="452"/>
      <c r="M180" s="452"/>
      <c r="N180" s="452"/>
    </row>
    <row r="181" spans="1:14" ht="12.75">
      <c r="A181" s="451"/>
      <c r="B181" s="451"/>
      <c r="C181" s="451"/>
      <c r="D181" s="451"/>
      <c r="E181" s="453"/>
      <c r="F181" s="453"/>
      <c r="G181" s="453"/>
      <c r="H181" s="453"/>
      <c r="I181" s="453"/>
      <c r="J181" s="453"/>
      <c r="K181" s="413"/>
      <c r="L181" s="413"/>
      <c r="M181" s="413"/>
      <c r="N181" s="413"/>
    </row>
    <row r="182" spans="1:14" ht="12.75">
      <c r="A182" s="451"/>
      <c r="B182" s="451"/>
      <c r="C182" s="451"/>
      <c r="D182" s="451"/>
      <c r="E182" s="453"/>
      <c r="F182" s="453"/>
      <c r="G182" s="453"/>
      <c r="H182" s="453"/>
      <c r="I182" s="453"/>
      <c r="J182" s="453"/>
      <c r="K182" s="413"/>
      <c r="L182" s="413"/>
      <c r="M182" s="413"/>
      <c r="N182" s="413"/>
    </row>
    <row r="183" spans="1:14" ht="12.75">
      <c r="A183" s="451"/>
      <c r="B183" s="451"/>
      <c r="C183" s="451"/>
      <c r="D183" s="451"/>
      <c r="E183" s="453"/>
      <c r="F183" s="453"/>
      <c r="G183" s="453"/>
      <c r="H183" s="453"/>
      <c r="I183" s="453"/>
      <c r="J183" s="453"/>
      <c r="K183" s="413"/>
      <c r="L183" s="413"/>
      <c r="M183" s="413"/>
      <c r="N183" s="413"/>
    </row>
    <row r="184" spans="1:14" ht="12.75">
      <c r="A184" s="451"/>
      <c r="B184" s="451"/>
      <c r="C184" s="451"/>
      <c r="D184" s="451"/>
      <c r="E184" s="453"/>
      <c r="F184" s="453"/>
      <c r="G184" s="453"/>
      <c r="H184" s="453"/>
      <c r="I184" s="453"/>
      <c r="J184" s="453"/>
      <c r="K184" s="413"/>
      <c r="L184" s="413"/>
      <c r="M184" s="413"/>
      <c r="N184" s="413"/>
    </row>
    <row r="185" spans="1:14" ht="12.75">
      <c r="A185" s="451"/>
      <c r="B185" s="451"/>
      <c r="C185" s="451"/>
      <c r="D185" s="451"/>
      <c r="E185" s="453"/>
      <c r="F185" s="453"/>
      <c r="G185" s="453"/>
      <c r="H185" s="453"/>
      <c r="I185" s="453"/>
      <c r="J185" s="453"/>
      <c r="K185" s="413"/>
      <c r="L185" s="413"/>
      <c r="M185" s="413"/>
      <c r="N185" s="413"/>
    </row>
    <row r="186" spans="1:14" ht="12.75">
      <c r="A186" s="451"/>
      <c r="B186" s="450"/>
      <c r="C186" s="450"/>
      <c r="D186" s="450"/>
      <c r="E186" s="464"/>
      <c r="F186" s="464"/>
      <c r="G186" s="464"/>
      <c r="H186" s="464"/>
      <c r="I186" s="464"/>
      <c r="J186" s="464"/>
      <c r="K186" s="457"/>
      <c r="L186" s="457"/>
      <c r="M186" s="457"/>
      <c r="N186" s="457"/>
    </row>
    <row r="187" spans="1:14" ht="12.75">
      <c r="A187" s="450"/>
      <c r="B187" s="450"/>
      <c r="C187" s="450"/>
      <c r="D187" s="450"/>
      <c r="E187" s="451"/>
      <c r="F187" s="451"/>
      <c r="G187" s="451"/>
      <c r="H187" s="451"/>
      <c r="I187" s="451"/>
      <c r="J187" s="451"/>
      <c r="K187" s="452"/>
      <c r="L187" s="452"/>
      <c r="M187" s="452"/>
      <c r="N187" s="452"/>
    </row>
    <row r="188" spans="1:14" ht="12.75">
      <c r="A188" s="451"/>
      <c r="B188" s="451"/>
      <c r="C188" s="451"/>
      <c r="D188" s="451"/>
      <c r="E188" s="451"/>
      <c r="F188" s="451"/>
      <c r="G188" s="451"/>
      <c r="H188" s="451"/>
      <c r="I188" s="451"/>
      <c r="J188" s="451"/>
      <c r="K188" s="413"/>
      <c r="L188" s="413"/>
      <c r="M188" s="413"/>
      <c r="N188" s="413"/>
    </row>
    <row r="189" spans="1:14" ht="12.75">
      <c r="A189" s="451"/>
      <c r="B189" s="451"/>
      <c r="C189" s="451"/>
      <c r="D189" s="451"/>
      <c r="E189" s="451"/>
      <c r="F189" s="451"/>
      <c r="G189" s="451"/>
      <c r="H189" s="451"/>
      <c r="I189" s="451"/>
      <c r="J189" s="451"/>
      <c r="K189" s="413"/>
      <c r="L189" s="413"/>
      <c r="M189" s="413"/>
      <c r="N189" s="413"/>
    </row>
    <row r="190" spans="1:14" ht="12.75">
      <c r="A190" s="451"/>
      <c r="B190" s="450"/>
      <c r="C190" s="450"/>
      <c r="D190" s="450"/>
      <c r="E190" s="450"/>
      <c r="F190" s="450"/>
      <c r="G190" s="450"/>
      <c r="H190" s="450"/>
      <c r="I190" s="451"/>
      <c r="J190" s="451"/>
      <c r="K190" s="457"/>
      <c r="L190" s="457"/>
      <c r="M190" s="457"/>
      <c r="N190" s="457"/>
    </row>
    <row r="191" spans="1:14" ht="12.75">
      <c r="A191" s="451"/>
      <c r="B191" s="451"/>
      <c r="C191" s="451"/>
      <c r="D191" s="451"/>
      <c r="E191" s="451"/>
      <c r="F191" s="451"/>
      <c r="G191" s="451"/>
      <c r="H191" s="451"/>
      <c r="I191" s="451"/>
      <c r="J191" s="451"/>
      <c r="K191" s="413"/>
      <c r="L191" s="413"/>
      <c r="M191" s="413"/>
      <c r="N191" s="413"/>
    </row>
    <row r="192" spans="1:14" ht="12.75">
      <c r="A192" s="451"/>
      <c r="B192" s="450"/>
      <c r="C192" s="450"/>
      <c r="D192" s="450"/>
      <c r="E192" s="450"/>
      <c r="F192" s="450"/>
      <c r="G192" s="450"/>
      <c r="H192" s="450"/>
      <c r="I192" s="451"/>
      <c r="J192" s="451"/>
      <c r="K192" s="457"/>
      <c r="L192" s="457"/>
      <c r="M192" s="457"/>
      <c r="N192" s="457"/>
    </row>
    <row r="193" spans="1:14" ht="12.75">
      <c r="A193" s="451"/>
      <c r="B193" s="451"/>
      <c r="C193" s="451"/>
      <c r="D193" s="451"/>
      <c r="E193" s="451"/>
      <c r="F193" s="451"/>
      <c r="G193" s="451"/>
      <c r="H193" s="451"/>
      <c r="I193" s="451"/>
      <c r="J193" s="451"/>
      <c r="K193" s="413"/>
      <c r="L193" s="413"/>
      <c r="M193" s="413"/>
      <c r="N193" s="413"/>
    </row>
    <row r="194" spans="1:14" ht="12.75">
      <c r="A194" s="451"/>
      <c r="B194" s="450"/>
      <c r="C194" s="450"/>
      <c r="D194" s="450"/>
      <c r="E194" s="450"/>
      <c r="F194" s="450"/>
      <c r="G194" s="450"/>
      <c r="H194" s="450"/>
      <c r="I194" s="451"/>
      <c r="J194" s="451"/>
      <c r="K194" s="457"/>
      <c r="L194" s="457"/>
      <c r="M194" s="457"/>
      <c r="N194" s="457"/>
    </row>
    <row r="195" spans="1:14" ht="12.75">
      <c r="A195" s="450"/>
      <c r="B195" s="450"/>
      <c r="C195" s="450"/>
      <c r="D195" s="450"/>
      <c r="E195" s="451"/>
      <c r="F195" s="451"/>
      <c r="G195" s="451"/>
      <c r="H195" s="451"/>
      <c r="I195" s="451"/>
      <c r="J195" s="451"/>
      <c r="K195" s="452"/>
      <c r="L195" s="452"/>
      <c r="M195" s="452"/>
      <c r="N195" s="452"/>
    </row>
    <row r="196" spans="1:14" ht="12.75">
      <c r="A196" s="451"/>
      <c r="B196" s="451"/>
      <c r="C196" s="451"/>
      <c r="D196" s="451"/>
      <c r="E196" s="453"/>
      <c r="F196" s="453"/>
      <c r="G196" s="453"/>
      <c r="H196" s="453"/>
      <c r="I196" s="451"/>
      <c r="J196" s="451"/>
      <c r="K196" s="413"/>
      <c r="L196" s="413"/>
      <c r="M196" s="413"/>
      <c r="N196" s="413"/>
    </row>
    <row r="197" spans="1:14" ht="12.75">
      <c r="A197" s="513"/>
      <c r="B197" s="451"/>
      <c r="C197" s="451"/>
      <c r="D197" s="451"/>
      <c r="E197" s="453"/>
      <c r="F197" s="453"/>
      <c r="G197" s="453"/>
      <c r="H197" s="453"/>
      <c r="I197" s="451"/>
      <c r="J197" s="451"/>
      <c r="K197" s="413"/>
      <c r="L197" s="413"/>
      <c r="M197" s="413"/>
      <c r="N197" s="413"/>
    </row>
    <row r="198" spans="1:14" ht="12.75">
      <c r="A198" s="451"/>
      <c r="B198" s="450"/>
      <c r="C198" s="450"/>
      <c r="D198" s="450"/>
      <c r="E198" s="464"/>
      <c r="F198" s="464"/>
      <c r="G198" s="464"/>
      <c r="H198" s="464"/>
      <c r="I198" s="451"/>
      <c r="J198" s="451"/>
      <c r="K198" s="457"/>
      <c r="L198" s="457"/>
      <c r="M198" s="457"/>
      <c r="N198" s="457"/>
    </row>
    <row r="199" spans="1:14" ht="12.75">
      <c r="A199" s="450"/>
      <c r="B199" s="450"/>
      <c r="C199" s="450"/>
      <c r="D199" s="450"/>
      <c r="E199" s="451"/>
      <c r="F199" s="451"/>
      <c r="G199" s="451"/>
      <c r="H199" s="451"/>
      <c r="I199" s="451"/>
      <c r="J199" s="451"/>
      <c r="K199" s="452"/>
      <c r="L199" s="452"/>
      <c r="M199" s="452"/>
      <c r="N199" s="452"/>
    </row>
    <row r="200" spans="1:14" ht="12.75">
      <c r="A200" s="451"/>
      <c r="B200" s="451"/>
      <c r="C200" s="451"/>
      <c r="D200" s="451"/>
      <c r="E200" s="451"/>
      <c r="F200" s="451"/>
      <c r="G200" s="453"/>
      <c r="H200" s="453"/>
      <c r="I200" s="451"/>
      <c r="J200" s="451"/>
      <c r="K200" s="413"/>
      <c r="L200" s="413"/>
      <c r="M200" s="413"/>
      <c r="N200" s="413"/>
    </row>
    <row r="201" spans="1:14" ht="12.75">
      <c r="A201" s="451"/>
      <c r="B201" s="451"/>
      <c r="C201" s="451"/>
      <c r="D201" s="451"/>
      <c r="E201" s="451"/>
      <c r="F201" s="451"/>
      <c r="G201" s="453"/>
      <c r="H201" s="453"/>
      <c r="I201" s="451"/>
      <c r="J201" s="451"/>
      <c r="K201" s="413"/>
      <c r="L201" s="413"/>
      <c r="M201" s="413"/>
      <c r="N201" s="413"/>
    </row>
    <row r="202" spans="1:14" ht="12.75">
      <c r="A202" s="451"/>
      <c r="B202" s="451"/>
      <c r="C202" s="451"/>
      <c r="D202" s="451"/>
      <c r="E202" s="451"/>
      <c r="F202" s="451"/>
      <c r="G202" s="453"/>
      <c r="H202" s="453"/>
      <c r="I202" s="451"/>
      <c r="J202" s="451"/>
      <c r="K202" s="413"/>
      <c r="L202" s="413"/>
      <c r="M202" s="413"/>
      <c r="N202" s="413"/>
    </row>
    <row r="203" spans="1:14" ht="12.75">
      <c r="A203" s="451"/>
      <c r="B203" s="451"/>
      <c r="C203" s="451"/>
      <c r="D203" s="451"/>
      <c r="E203" s="451"/>
      <c r="F203" s="451"/>
      <c r="G203" s="453"/>
      <c r="H203" s="453"/>
      <c r="I203" s="451"/>
      <c r="J203" s="451"/>
      <c r="K203" s="413"/>
      <c r="L203" s="413"/>
      <c r="M203" s="413"/>
      <c r="N203" s="413"/>
    </row>
    <row r="204" spans="1:14" ht="12.75">
      <c r="A204" s="451"/>
      <c r="B204" s="451"/>
      <c r="C204" s="451"/>
      <c r="D204" s="451"/>
      <c r="E204" s="451"/>
      <c r="F204" s="451"/>
      <c r="G204" s="453"/>
      <c r="H204" s="453"/>
      <c r="I204" s="451"/>
      <c r="J204" s="451"/>
      <c r="K204" s="413"/>
      <c r="L204" s="413"/>
      <c r="M204" s="413"/>
      <c r="N204" s="413"/>
    </row>
    <row r="205" spans="1:14" ht="12.75">
      <c r="A205" s="451"/>
      <c r="B205" s="450"/>
      <c r="C205" s="450"/>
      <c r="D205" s="450"/>
      <c r="E205" s="451"/>
      <c r="F205" s="451"/>
      <c r="G205" s="464"/>
      <c r="H205" s="464"/>
      <c r="I205" s="451"/>
      <c r="J205" s="451"/>
      <c r="K205" s="457"/>
      <c r="L205" s="457"/>
      <c r="M205" s="457"/>
      <c r="N205" s="457"/>
    </row>
    <row r="206" spans="1:14" ht="12.75">
      <c r="A206" s="450"/>
      <c r="B206" s="450"/>
      <c r="C206" s="450"/>
      <c r="D206" s="450"/>
      <c r="E206" s="451"/>
      <c r="F206" s="451"/>
      <c r="G206" s="451"/>
      <c r="H206" s="451"/>
      <c r="I206" s="451"/>
      <c r="J206" s="451"/>
      <c r="K206" s="452"/>
      <c r="L206" s="452"/>
      <c r="M206" s="452"/>
      <c r="N206" s="452"/>
    </row>
    <row r="207" spans="1:14" ht="12.75">
      <c r="A207" s="451"/>
      <c r="B207" s="451"/>
      <c r="C207" s="451"/>
      <c r="D207" s="451"/>
      <c r="E207" s="451"/>
      <c r="F207" s="451"/>
      <c r="G207" s="453"/>
      <c r="H207" s="453"/>
      <c r="I207" s="451"/>
      <c r="J207" s="451"/>
      <c r="K207" s="413"/>
      <c r="L207" s="413"/>
      <c r="M207" s="413"/>
      <c r="N207" s="413"/>
    </row>
    <row r="208" spans="1:14" ht="12.75">
      <c r="A208" s="451"/>
      <c r="B208" s="451"/>
      <c r="C208" s="451"/>
      <c r="D208" s="451"/>
      <c r="E208" s="451"/>
      <c r="F208" s="451"/>
      <c r="G208" s="453"/>
      <c r="H208" s="453"/>
      <c r="I208" s="451"/>
      <c r="J208" s="451"/>
      <c r="K208" s="413"/>
      <c r="L208" s="413"/>
      <c r="M208" s="413"/>
      <c r="N208" s="413"/>
    </row>
    <row r="209" spans="1:14" ht="12.75">
      <c r="A209" s="451"/>
      <c r="B209" s="451"/>
      <c r="C209" s="451"/>
      <c r="D209" s="451"/>
      <c r="E209" s="451"/>
      <c r="F209" s="451"/>
      <c r="G209" s="453"/>
      <c r="H209" s="453"/>
      <c r="I209" s="451"/>
      <c r="J209" s="451"/>
      <c r="K209" s="413"/>
      <c r="L209" s="413"/>
      <c r="M209" s="413"/>
      <c r="N209" s="413"/>
    </row>
    <row r="210" spans="1:14" ht="12.75">
      <c r="A210" s="451"/>
      <c r="B210" s="451"/>
      <c r="C210" s="451"/>
      <c r="D210" s="451"/>
      <c r="E210" s="451"/>
      <c r="F210" s="451"/>
      <c r="G210" s="453"/>
      <c r="H210" s="453"/>
      <c r="I210" s="451"/>
      <c r="J210" s="451"/>
      <c r="K210" s="413"/>
      <c r="L210" s="413"/>
      <c r="M210" s="413"/>
      <c r="N210" s="413"/>
    </row>
    <row r="211" spans="1:14" ht="12.75">
      <c r="A211" s="451"/>
      <c r="B211" s="450"/>
      <c r="C211" s="450"/>
      <c r="D211" s="450"/>
      <c r="E211" s="451"/>
      <c r="F211" s="451"/>
      <c r="G211" s="464"/>
      <c r="H211" s="464"/>
      <c r="I211" s="451"/>
      <c r="J211" s="451"/>
      <c r="K211" s="457"/>
      <c r="L211" s="457"/>
      <c r="M211" s="457"/>
      <c r="N211" s="457"/>
    </row>
    <row r="212" spans="1:14" ht="12.75">
      <c r="A212" s="451"/>
      <c r="B212" s="450"/>
      <c r="C212" s="450"/>
      <c r="D212" s="450"/>
      <c r="E212" s="451"/>
      <c r="F212" s="451"/>
      <c r="G212" s="464"/>
      <c r="H212" s="464"/>
      <c r="I212" s="451"/>
      <c r="J212" s="451"/>
      <c r="K212" s="457"/>
      <c r="L212" s="457"/>
      <c r="M212" s="457"/>
      <c r="N212" s="457"/>
    </row>
    <row r="213" spans="1:14" ht="12.75">
      <c r="A213" s="451"/>
      <c r="B213" s="450"/>
      <c r="C213" s="450"/>
      <c r="D213" s="450"/>
      <c r="E213" s="451"/>
      <c r="F213" s="451"/>
      <c r="G213" s="464"/>
      <c r="H213" s="464"/>
      <c r="I213" s="451"/>
      <c r="J213" s="451"/>
      <c r="K213" s="457"/>
      <c r="L213" s="457"/>
      <c r="M213" s="457"/>
      <c r="N213" s="457"/>
    </row>
    <row r="214" spans="1:14" ht="12.75">
      <c r="A214" s="458"/>
      <c r="B214" s="450"/>
      <c r="C214" s="450"/>
      <c r="D214" s="450"/>
      <c r="E214" s="459"/>
      <c r="F214" s="459"/>
      <c r="G214" s="459"/>
      <c r="H214" s="459"/>
      <c r="I214" s="459"/>
      <c r="J214" s="454"/>
      <c r="K214" s="452"/>
      <c r="L214" s="452"/>
      <c r="M214" s="452"/>
      <c r="N214" s="452"/>
    </row>
    <row r="215" spans="1:14" ht="12.75">
      <c r="A215" s="452"/>
      <c r="B215" s="461"/>
      <c r="C215" s="461"/>
      <c r="D215" s="461"/>
      <c r="E215" s="459"/>
      <c r="F215" s="459"/>
      <c r="G215" s="459"/>
      <c r="H215" s="459"/>
      <c r="I215" s="459"/>
      <c r="J215" s="454"/>
      <c r="K215" s="413"/>
      <c r="L215" s="413"/>
      <c r="M215" s="413"/>
      <c r="N215" s="413"/>
    </row>
    <row r="216" spans="1:14" ht="12.75">
      <c r="A216" s="454"/>
      <c r="B216" s="461"/>
      <c r="C216" s="461"/>
      <c r="D216" s="461"/>
      <c r="E216" s="459"/>
      <c r="F216" s="459"/>
      <c r="G216" s="459"/>
      <c r="H216" s="459"/>
      <c r="I216" s="459"/>
      <c r="J216" s="454"/>
      <c r="K216" s="413"/>
      <c r="L216" s="413"/>
      <c r="M216" s="413"/>
      <c r="N216" s="413"/>
    </row>
    <row r="217" spans="1:14" ht="12.75">
      <c r="A217" s="460"/>
      <c r="B217" s="461"/>
      <c r="C217" s="461"/>
      <c r="D217" s="461"/>
      <c r="E217" s="459"/>
      <c r="F217" s="459"/>
      <c r="G217" s="459"/>
      <c r="H217" s="459"/>
      <c r="I217" s="459"/>
      <c r="J217" s="454"/>
      <c r="K217" s="413"/>
      <c r="L217" s="413"/>
      <c r="M217" s="413"/>
      <c r="N217" s="413"/>
    </row>
    <row r="218" spans="1:14" ht="12.75">
      <c r="A218" s="460"/>
      <c r="B218" s="461"/>
      <c r="C218" s="461"/>
      <c r="D218" s="461"/>
      <c r="E218" s="459"/>
      <c r="F218" s="459"/>
      <c r="G218" s="459"/>
      <c r="H218" s="459"/>
      <c r="I218" s="459"/>
      <c r="J218" s="454"/>
      <c r="K218" s="413"/>
      <c r="L218" s="413"/>
      <c r="M218" s="413"/>
      <c r="N218" s="413"/>
    </row>
    <row r="219" spans="1:14" ht="12.75">
      <c r="A219" s="460"/>
      <c r="B219" s="461"/>
      <c r="C219" s="461"/>
      <c r="D219" s="461"/>
      <c r="E219" s="459"/>
      <c r="F219" s="459"/>
      <c r="G219" s="459"/>
      <c r="H219" s="459"/>
      <c r="I219" s="459"/>
      <c r="J219" s="454"/>
      <c r="K219" s="413"/>
      <c r="L219" s="413"/>
      <c r="M219" s="413"/>
      <c r="N219" s="413"/>
    </row>
    <row r="220" spans="1:14" ht="12.75">
      <c r="A220" s="460"/>
      <c r="B220" s="461"/>
      <c r="C220" s="461"/>
      <c r="D220" s="461"/>
      <c r="E220" s="459"/>
      <c r="F220" s="459"/>
      <c r="G220" s="459"/>
      <c r="H220" s="459"/>
      <c r="I220" s="459"/>
      <c r="J220" s="454"/>
      <c r="K220" s="413"/>
      <c r="L220" s="413"/>
      <c r="M220" s="413"/>
      <c r="N220" s="413"/>
    </row>
    <row r="221" spans="1:14" ht="12.75">
      <c r="A221" s="460"/>
      <c r="B221" s="461"/>
      <c r="C221" s="461"/>
      <c r="D221" s="461"/>
      <c r="E221" s="459"/>
      <c r="F221" s="459"/>
      <c r="G221" s="459"/>
      <c r="H221" s="459"/>
      <c r="I221" s="459"/>
      <c r="J221" s="454"/>
      <c r="K221" s="413"/>
      <c r="L221" s="413"/>
      <c r="M221" s="413"/>
      <c r="N221" s="413"/>
    </row>
    <row r="222" spans="1:14" ht="12.75">
      <c r="A222" s="460"/>
      <c r="B222" s="461"/>
      <c r="C222" s="461"/>
      <c r="D222" s="461"/>
      <c r="E222" s="459"/>
      <c r="F222" s="459"/>
      <c r="G222" s="459"/>
      <c r="H222" s="459"/>
      <c r="I222" s="459"/>
      <c r="J222" s="454"/>
      <c r="K222" s="413"/>
      <c r="L222" s="413"/>
      <c r="M222" s="413"/>
      <c r="N222" s="413"/>
    </row>
    <row r="223" spans="1:14" ht="12.75">
      <c r="A223" s="460"/>
      <c r="B223" s="461"/>
      <c r="C223" s="461"/>
      <c r="D223" s="461"/>
      <c r="E223" s="459"/>
      <c r="F223" s="459"/>
      <c r="G223" s="459"/>
      <c r="H223" s="459"/>
      <c r="I223" s="459"/>
      <c r="J223" s="454"/>
      <c r="K223" s="413"/>
      <c r="L223" s="413"/>
      <c r="M223" s="413"/>
      <c r="N223" s="413"/>
    </row>
    <row r="224" spans="1:14" ht="12.75">
      <c r="A224" s="460"/>
      <c r="B224" s="461"/>
      <c r="C224" s="461"/>
      <c r="D224" s="461"/>
      <c r="E224" s="459"/>
      <c r="F224" s="459"/>
      <c r="G224" s="459"/>
      <c r="H224" s="459"/>
      <c r="I224" s="459"/>
      <c r="J224" s="454"/>
      <c r="K224" s="413"/>
      <c r="L224" s="413"/>
      <c r="M224" s="413"/>
      <c r="N224" s="413"/>
    </row>
    <row r="225" spans="1:14" ht="12.75">
      <c r="A225" s="460"/>
      <c r="B225" s="461"/>
      <c r="C225" s="461"/>
      <c r="D225" s="461"/>
      <c r="E225" s="459"/>
      <c r="F225" s="459"/>
      <c r="G225" s="459"/>
      <c r="H225" s="459"/>
      <c r="I225" s="459"/>
      <c r="J225" s="454"/>
      <c r="K225" s="413"/>
      <c r="L225" s="413"/>
      <c r="M225" s="413"/>
      <c r="N225" s="413"/>
    </row>
    <row r="226" spans="1:14" ht="12.75">
      <c r="A226" s="460"/>
      <c r="B226" s="461"/>
      <c r="C226" s="461"/>
      <c r="D226" s="461"/>
      <c r="E226" s="459"/>
      <c r="F226" s="459"/>
      <c r="G226" s="459"/>
      <c r="H226" s="459"/>
      <c r="I226" s="459"/>
      <c r="J226" s="454"/>
      <c r="K226" s="413"/>
      <c r="L226" s="413"/>
      <c r="M226" s="413"/>
      <c r="N226" s="413"/>
    </row>
    <row r="227" spans="1:14" ht="12.75">
      <c r="A227" s="460"/>
      <c r="B227" s="461"/>
      <c r="C227" s="461"/>
      <c r="D227" s="461"/>
      <c r="E227" s="459"/>
      <c r="F227" s="459"/>
      <c r="G227" s="459"/>
      <c r="H227" s="459"/>
      <c r="I227" s="459"/>
      <c r="J227" s="454"/>
      <c r="K227" s="413"/>
      <c r="L227" s="413"/>
      <c r="M227" s="413"/>
      <c r="N227" s="413"/>
    </row>
    <row r="228" spans="1:14" ht="12.75">
      <c r="A228" s="460"/>
      <c r="B228" s="461"/>
      <c r="C228" s="461"/>
      <c r="D228" s="461"/>
      <c r="E228" s="459"/>
      <c r="F228" s="459"/>
      <c r="G228" s="459"/>
      <c r="H228" s="459"/>
      <c r="I228" s="459"/>
      <c r="J228" s="512"/>
      <c r="K228" s="413"/>
      <c r="L228" s="413"/>
      <c r="M228" s="413"/>
      <c r="N228" s="413"/>
    </row>
    <row r="229" spans="1:14" ht="12.75">
      <c r="A229" s="452"/>
      <c r="B229" s="461"/>
      <c r="C229" s="461"/>
      <c r="D229" s="461"/>
      <c r="E229" s="459"/>
      <c r="F229" s="459"/>
      <c r="G229" s="459"/>
      <c r="H229" s="459"/>
      <c r="I229" s="459"/>
      <c r="J229" s="512"/>
      <c r="K229" s="413"/>
      <c r="L229" s="413"/>
      <c r="M229" s="413"/>
      <c r="N229" s="413"/>
    </row>
    <row r="230" spans="1:14" ht="12.75">
      <c r="A230" s="460"/>
      <c r="B230" s="455"/>
      <c r="C230" s="455"/>
      <c r="D230" s="455"/>
      <c r="E230" s="460"/>
      <c r="F230" s="459"/>
      <c r="G230" s="456"/>
      <c r="H230" s="456"/>
      <c r="I230" s="459"/>
      <c r="J230" s="512"/>
      <c r="K230" s="457"/>
      <c r="L230" s="457"/>
      <c r="M230" s="457"/>
      <c r="N230" s="457"/>
    </row>
    <row r="231" spans="1:14" ht="12.75">
      <c r="A231" s="450"/>
      <c r="B231" s="450"/>
      <c r="C231" s="450"/>
      <c r="D231" s="450"/>
      <c r="E231" s="451"/>
      <c r="F231" s="451"/>
      <c r="G231" s="451"/>
      <c r="H231" s="451"/>
      <c r="I231" s="451"/>
      <c r="J231" s="451"/>
      <c r="K231" s="452"/>
      <c r="L231" s="452"/>
      <c r="M231" s="452"/>
      <c r="N231" s="452"/>
    </row>
    <row r="232" spans="1:14" ht="12.75">
      <c r="A232" s="451"/>
      <c r="B232" s="451"/>
      <c r="C232" s="451"/>
      <c r="D232" s="451"/>
      <c r="E232" s="465"/>
      <c r="F232" s="465"/>
      <c r="G232" s="465"/>
      <c r="H232" s="465"/>
      <c r="I232" s="465"/>
      <c r="J232" s="465"/>
      <c r="K232" s="413"/>
      <c r="L232" s="413"/>
      <c r="M232" s="413"/>
      <c r="N232" s="413"/>
    </row>
    <row r="233" spans="1:14" ht="12.75">
      <c r="A233" s="451"/>
      <c r="B233" s="451"/>
      <c r="C233" s="451"/>
      <c r="D233" s="451"/>
      <c r="E233" s="465"/>
      <c r="F233" s="465"/>
      <c r="G233" s="465"/>
      <c r="H233" s="465"/>
      <c r="I233" s="465"/>
      <c r="J233" s="465"/>
      <c r="K233" s="413"/>
      <c r="L233" s="413"/>
      <c r="M233" s="413"/>
      <c r="N233" s="413"/>
    </row>
    <row r="234" spans="1:14" ht="12.75">
      <c r="A234" s="451"/>
      <c r="B234" s="451"/>
      <c r="C234" s="451"/>
      <c r="D234" s="451"/>
      <c r="E234" s="465"/>
      <c r="F234" s="465"/>
      <c r="G234" s="465"/>
      <c r="H234" s="465"/>
      <c r="I234" s="465"/>
      <c r="J234" s="465"/>
      <c r="K234" s="413"/>
      <c r="L234" s="413"/>
      <c r="M234" s="413"/>
      <c r="N234" s="413"/>
    </row>
    <row r="235" spans="1:14" ht="12.75">
      <c r="A235" s="451"/>
      <c r="B235" s="451"/>
      <c r="C235" s="451"/>
      <c r="D235" s="451"/>
      <c r="E235" s="465"/>
      <c r="F235" s="465"/>
      <c r="G235" s="465"/>
      <c r="H235" s="465"/>
      <c r="I235" s="465"/>
      <c r="J235" s="465"/>
      <c r="K235" s="413"/>
      <c r="L235" s="413"/>
      <c r="M235" s="413"/>
      <c r="N235" s="413"/>
    </row>
    <row r="236" spans="1:14" ht="12.75">
      <c r="A236" s="451"/>
      <c r="B236" s="451"/>
      <c r="C236" s="451"/>
      <c r="D236" s="451"/>
      <c r="E236" s="465"/>
      <c r="F236" s="465"/>
      <c r="G236" s="465"/>
      <c r="H236" s="465"/>
      <c r="I236" s="465"/>
      <c r="J236" s="465"/>
      <c r="K236" s="413"/>
      <c r="L236" s="413"/>
      <c r="M236" s="413"/>
      <c r="N236" s="413"/>
    </row>
    <row r="237" spans="1:14" ht="12.75">
      <c r="A237" s="451"/>
      <c r="B237" s="451"/>
      <c r="C237" s="451"/>
      <c r="D237" s="451"/>
      <c r="E237" s="465"/>
      <c r="F237" s="465"/>
      <c r="G237" s="465"/>
      <c r="H237" s="465"/>
      <c r="I237" s="465"/>
      <c r="J237" s="465"/>
      <c r="K237" s="413"/>
      <c r="L237" s="413"/>
      <c r="M237" s="413"/>
      <c r="N237" s="413"/>
    </row>
    <row r="238" spans="1:14" ht="12.75">
      <c r="A238" s="451"/>
      <c r="B238" s="451"/>
      <c r="C238" s="451"/>
      <c r="D238" s="451"/>
      <c r="E238" s="465"/>
      <c r="F238" s="465"/>
      <c r="G238" s="465"/>
      <c r="H238" s="465"/>
      <c r="I238" s="465"/>
      <c r="J238" s="465"/>
      <c r="K238" s="413"/>
      <c r="L238" s="413"/>
      <c r="M238" s="413"/>
      <c r="N238" s="413"/>
    </row>
    <row r="239" spans="1:14" ht="12.75">
      <c r="A239" s="451"/>
      <c r="B239" s="451"/>
      <c r="C239" s="451"/>
      <c r="D239" s="451"/>
      <c r="E239" s="465"/>
      <c r="F239" s="465"/>
      <c r="G239" s="465"/>
      <c r="H239" s="465"/>
      <c r="I239" s="465"/>
      <c r="J239" s="465"/>
      <c r="K239" s="413"/>
      <c r="L239" s="413"/>
      <c r="M239" s="413"/>
      <c r="N239" s="413"/>
    </row>
    <row r="240" spans="1:14" ht="12.75">
      <c r="A240" s="451"/>
      <c r="B240" s="451"/>
      <c r="C240" s="451"/>
      <c r="D240" s="451"/>
      <c r="E240" s="465"/>
      <c r="F240" s="465"/>
      <c r="G240" s="465"/>
      <c r="H240" s="465"/>
      <c r="I240" s="465"/>
      <c r="J240" s="465"/>
      <c r="K240" s="413"/>
      <c r="L240" s="413"/>
      <c r="M240" s="413"/>
      <c r="N240" s="413"/>
    </row>
    <row r="241" spans="1:14" ht="12.75">
      <c r="A241" s="451"/>
      <c r="B241" s="451"/>
      <c r="C241" s="451"/>
      <c r="D241" s="451"/>
      <c r="E241" s="465"/>
      <c r="F241" s="465"/>
      <c r="G241" s="465"/>
      <c r="H241" s="465"/>
      <c r="I241" s="465"/>
      <c r="J241" s="465"/>
      <c r="K241" s="413"/>
      <c r="L241" s="413"/>
      <c r="M241" s="413"/>
      <c r="N241" s="413"/>
    </row>
    <row r="242" spans="1:14" ht="12.75">
      <c r="A242" s="451"/>
      <c r="B242" s="451"/>
      <c r="C242" s="451"/>
      <c r="D242" s="451"/>
      <c r="E242" s="465"/>
      <c r="F242" s="465"/>
      <c r="G242" s="465"/>
      <c r="H242" s="465"/>
      <c r="I242" s="465"/>
      <c r="J242" s="465"/>
      <c r="K242" s="413"/>
      <c r="L242" s="413"/>
      <c r="M242" s="413"/>
      <c r="N242" s="413"/>
    </row>
    <row r="243" spans="1:14" ht="12.75">
      <c r="A243" s="451"/>
      <c r="B243" s="451"/>
      <c r="C243" s="451"/>
      <c r="D243" s="451"/>
      <c r="E243" s="465"/>
      <c r="F243" s="465"/>
      <c r="G243" s="465"/>
      <c r="H243" s="465"/>
      <c r="I243" s="465"/>
      <c r="J243" s="465"/>
      <c r="K243" s="413"/>
      <c r="L243" s="413"/>
      <c r="M243" s="413"/>
      <c r="N243" s="413"/>
    </row>
    <row r="244" spans="1:14" ht="12.75">
      <c r="A244" s="451"/>
      <c r="B244" s="451"/>
      <c r="C244" s="451"/>
      <c r="D244" s="451"/>
      <c r="E244" s="465"/>
      <c r="F244" s="465"/>
      <c r="G244" s="465"/>
      <c r="H244" s="465"/>
      <c r="I244" s="465"/>
      <c r="J244" s="465"/>
      <c r="K244" s="413"/>
      <c r="L244" s="413"/>
      <c r="M244" s="413"/>
      <c r="N244" s="413"/>
    </row>
    <row r="245" spans="1:14" ht="12.75">
      <c r="A245" s="451"/>
      <c r="B245" s="451"/>
      <c r="C245" s="451"/>
      <c r="D245" s="451"/>
      <c r="E245" s="465"/>
      <c r="F245" s="465"/>
      <c r="G245" s="465"/>
      <c r="H245" s="465"/>
      <c r="I245" s="465"/>
      <c r="J245" s="465"/>
      <c r="K245" s="413"/>
      <c r="L245" s="413"/>
      <c r="M245" s="413"/>
      <c r="N245" s="413"/>
    </row>
    <row r="246" spans="1:14" ht="12.75">
      <c r="A246" s="451"/>
      <c r="B246" s="451"/>
      <c r="C246" s="451"/>
      <c r="D246" s="451"/>
      <c r="E246" s="465"/>
      <c r="F246" s="465"/>
      <c r="G246" s="465"/>
      <c r="H246" s="465"/>
      <c r="I246" s="465"/>
      <c r="J246" s="465"/>
      <c r="K246" s="413"/>
      <c r="L246" s="413"/>
      <c r="M246" s="413"/>
      <c r="N246" s="413"/>
    </row>
    <row r="247" spans="1:14" ht="12.75">
      <c r="A247" s="451"/>
      <c r="B247" s="450"/>
      <c r="C247" s="450"/>
      <c r="D247" s="450"/>
      <c r="E247" s="465"/>
      <c r="F247" s="465"/>
      <c r="G247" s="514"/>
      <c r="H247" s="514"/>
      <c r="I247" s="465"/>
      <c r="J247" s="465"/>
      <c r="K247" s="457"/>
      <c r="L247" s="457"/>
      <c r="M247" s="457"/>
      <c r="N247" s="457"/>
    </row>
    <row r="248" spans="1:14" ht="12.75">
      <c r="A248" s="451"/>
      <c r="B248" s="450"/>
      <c r="C248" s="450"/>
      <c r="D248" s="450"/>
      <c r="E248" s="465"/>
      <c r="F248" s="465"/>
      <c r="G248" s="514"/>
      <c r="H248" s="514"/>
      <c r="I248" s="465"/>
      <c r="J248" s="465"/>
      <c r="K248" s="457"/>
      <c r="L248" s="457"/>
      <c r="M248" s="457"/>
      <c r="N248" s="457"/>
    </row>
    <row r="249" spans="1:14" ht="12.75">
      <c r="A249" s="451"/>
      <c r="B249" s="450"/>
      <c r="C249" s="450"/>
      <c r="D249" s="450"/>
      <c r="E249" s="465"/>
      <c r="F249" s="465"/>
      <c r="G249" s="514"/>
      <c r="H249" s="514"/>
      <c r="I249" s="465"/>
      <c r="J249" s="465"/>
      <c r="K249" s="457"/>
      <c r="L249" s="457"/>
      <c r="M249" s="457"/>
      <c r="N249" s="457"/>
    </row>
    <row r="250" spans="1:14" ht="12.75">
      <c r="A250" s="451"/>
      <c r="B250" s="450"/>
      <c r="C250" s="450"/>
      <c r="D250" s="450"/>
      <c r="E250" s="465"/>
      <c r="F250" s="465"/>
      <c r="G250" s="514"/>
      <c r="H250" s="514"/>
      <c r="I250" s="465"/>
      <c r="J250" s="465"/>
      <c r="K250" s="457"/>
      <c r="L250" s="457"/>
      <c r="M250" s="457"/>
      <c r="N250" s="457"/>
    </row>
    <row r="251" spans="1:14" ht="12.75">
      <c r="A251" s="450"/>
      <c r="B251" s="450"/>
      <c r="C251" s="450"/>
      <c r="D251" s="450"/>
      <c r="E251" s="451"/>
      <c r="F251" s="451"/>
      <c r="G251" s="451"/>
      <c r="H251" s="451"/>
      <c r="I251" s="451"/>
      <c r="J251" s="451"/>
      <c r="K251" s="452"/>
      <c r="L251" s="452"/>
      <c r="M251" s="452"/>
      <c r="N251" s="452"/>
    </row>
    <row r="252" spans="1:14" ht="12.75">
      <c r="A252" s="451"/>
      <c r="B252" s="451"/>
      <c r="C252" s="451"/>
      <c r="D252" s="451"/>
      <c r="E252" s="453"/>
      <c r="F252" s="453"/>
      <c r="G252" s="453"/>
      <c r="H252" s="453"/>
      <c r="I252" s="451"/>
      <c r="J252" s="451"/>
      <c r="K252" s="413"/>
      <c r="L252" s="413"/>
      <c r="M252" s="413"/>
      <c r="N252" s="413"/>
    </row>
    <row r="253" spans="1:14" ht="12.75">
      <c r="A253" s="451"/>
      <c r="B253" s="451"/>
      <c r="C253" s="451"/>
      <c r="D253" s="451"/>
      <c r="E253" s="453"/>
      <c r="F253" s="453"/>
      <c r="G253" s="453"/>
      <c r="H253" s="453"/>
      <c r="I253" s="451"/>
      <c r="J253" s="451"/>
      <c r="K253" s="413"/>
      <c r="L253" s="413"/>
      <c r="M253" s="413"/>
      <c r="N253" s="413"/>
    </row>
    <row r="254" spans="1:14" ht="12.75">
      <c r="A254" s="451"/>
      <c r="B254" s="451"/>
      <c r="C254" s="451"/>
      <c r="D254" s="451"/>
      <c r="E254" s="453"/>
      <c r="F254" s="453"/>
      <c r="G254" s="453"/>
      <c r="H254" s="453"/>
      <c r="I254" s="451"/>
      <c r="J254" s="451"/>
      <c r="K254" s="413"/>
      <c r="L254" s="413"/>
      <c r="M254" s="413"/>
      <c r="N254" s="413"/>
    </row>
    <row r="255" spans="1:14" ht="12.75">
      <c r="A255" s="451"/>
      <c r="B255" s="451"/>
      <c r="C255" s="451"/>
      <c r="D255" s="451"/>
      <c r="E255" s="453"/>
      <c r="F255" s="453"/>
      <c r="G255" s="453"/>
      <c r="H255" s="453"/>
      <c r="I255" s="451"/>
      <c r="J255" s="451"/>
      <c r="K255" s="413"/>
      <c r="L255" s="413"/>
      <c r="M255" s="413"/>
      <c r="N255" s="413"/>
    </row>
    <row r="256" spans="1:14" ht="12.75">
      <c r="A256" s="451"/>
      <c r="B256" s="451"/>
      <c r="C256" s="451"/>
      <c r="D256" s="451"/>
      <c r="E256" s="453"/>
      <c r="F256" s="453"/>
      <c r="G256" s="453"/>
      <c r="H256" s="453"/>
      <c r="I256" s="451"/>
      <c r="J256" s="451"/>
      <c r="K256" s="413"/>
      <c r="L256" s="413"/>
      <c r="M256" s="413"/>
      <c r="N256" s="413"/>
    </row>
    <row r="257" spans="1:14" ht="12.75">
      <c r="A257" s="451"/>
      <c r="B257" s="451"/>
      <c r="C257" s="451"/>
      <c r="D257" s="451"/>
      <c r="E257" s="453"/>
      <c r="F257" s="453"/>
      <c r="G257" s="453"/>
      <c r="H257" s="453"/>
      <c r="I257" s="451"/>
      <c r="J257" s="451"/>
      <c r="K257" s="413"/>
      <c r="L257" s="413"/>
      <c r="M257" s="413"/>
      <c r="N257" s="413"/>
    </row>
    <row r="258" spans="1:14" ht="12.75">
      <c r="A258" s="451"/>
      <c r="B258" s="451"/>
      <c r="C258" s="451"/>
      <c r="D258" s="451"/>
      <c r="E258" s="453"/>
      <c r="F258" s="453"/>
      <c r="G258" s="453"/>
      <c r="H258" s="453"/>
      <c r="I258" s="451"/>
      <c r="J258" s="451"/>
      <c r="K258" s="413"/>
      <c r="L258" s="413"/>
      <c r="M258" s="413"/>
      <c r="N258" s="413"/>
    </row>
    <row r="259" spans="1:14" ht="12.75">
      <c r="A259" s="451"/>
      <c r="B259" s="451"/>
      <c r="C259" s="451"/>
      <c r="D259" s="451"/>
      <c r="E259" s="453"/>
      <c r="F259" s="453"/>
      <c r="G259" s="453"/>
      <c r="H259" s="453"/>
      <c r="I259" s="451"/>
      <c r="J259" s="451"/>
      <c r="K259" s="413"/>
      <c r="L259" s="413"/>
      <c r="M259" s="413"/>
      <c r="N259" s="413"/>
    </row>
    <row r="260" spans="1:14" ht="12.75">
      <c r="A260" s="451"/>
      <c r="B260" s="450"/>
      <c r="C260" s="450"/>
      <c r="D260" s="450"/>
      <c r="E260" s="464"/>
      <c r="F260" s="464"/>
      <c r="G260" s="464"/>
      <c r="H260" s="464"/>
      <c r="I260" s="451"/>
      <c r="J260" s="451"/>
      <c r="K260" s="457"/>
      <c r="L260" s="457"/>
      <c r="M260" s="457"/>
      <c r="N260" s="457"/>
    </row>
    <row r="261" spans="1:14" ht="12.75">
      <c r="A261" s="451"/>
      <c r="B261" s="451"/>
      <c r="C261" s="451"/>
      <c r="D261" s="451"/>
      <c r="E261" s="453"/>
      <c r="F261" s="453"/>
      <c r="G261" s="453"/>
      <c r="H261" s="453"/>
      <c r="I261" s="451"/>
      <c r="J261" s="451"/>
      <c r="K261" s="413"/>
      <c r="L261" s="413"/>
      <c r="M261" s="413"/>
      <c r="N261" s="413"/>
    </row>
    <row r="262" spans="1:14" ht="12.75">
      <c r="A262" s="451"/>
      <c r="B262" s="451"/>
      <c r="C262" s="451"/>
      <c r="D262" s="451"/>
      <c r="E262" s="453"/>
      <c r="F262" s="453"/>
      <c r="G262" s="453"/>
      <c r="H262" s="453"/>
      <c r="I262" s="451"/>
      <c r="J262" s="451"/>
      <c r="K262" s="413"/>
      <c r="L262" s="413"/>
      <c r="M262" s="413"/>
      <c r="N262" s="413"/>
    </row>
    <row r="263" spans="1:14" ht="12.75">
      <c r="A263" s="451"/>
      <c r="B263" s="451"/>
      <c r="C263" s="451"/>
      <c r="D263" s="451"/>
      <c r="E263" s="453"/>
      <c r="F263" s="453"/>
      <c r="G263" s="453"/>
      <c r="H263" s="453"/>
      <c r="I263" s="451"/>
      <c r="J263" s="451"/>
      <c r="K263" s="413"/>
      <c r="L263" s="413"/>
      <c r="M263" s="413"/>
      <c r="N263" s="413"/>
    </row>
    <row r="264" spans="1:14" ht="12.75">
      <c r="A264" s="451"/>
      <c r="B264" s="451"/>
      <c r="C264" s="451"/>
      <c r="D264" s="451"/>
      <c r="E264" s="453"/>
      <c r="F264" s="453"/>
      <c r="G264" s="453"/>
      <c r="H264" s="453"/>
      <c r="I264" s="451"/>
      <c r="J264" s="451"/>
      <c r="K264" s="413"/>
      <c r="L264" s="413"/>
      <c r="M264" s="413"/>
      <c r="N264" s="413"/>
    </row>
    <row r="265" spans="1:14" ht="12.75">
      <c r="A265" s="451"/>
      <c r="B265" s="451"/>
      <c r="C265" s="451"/>
      <c r="D265" s="451"/>
      <c r="E265" s="453"/>
      <c r="F265" s="453"/>
      <c r="G265" s="453"/>
      <c r="H265" s="453"/>
      <c r="I265" s="451"/>
      <c r="J265" s="451"/>
      <c r="K265" s="413"/>
      <c r="L265" s="413"/>
      <c r="M265" s="413"/>
      <c r="N265" s="413"/>
    </row>
    <row r="266" spans="1:14" ht="12.75">
      <c r="A266" s="451"/>
      <c r="B266" s="451"/>
      <c r="C266" s="451"/>
      <c r="D266" s="451"/>
      <c r="E266" s="453"/>
      <c r="F266" s="453"/>
      <c r="G266" s="453"/>
      <c r="H266" s="453"/>
      <c r="I266" s="451"/>
      <c r="J266" s="451"/>
      <c r="K266" s="413"/>
      <c r="L266" s="413"/>
      <c r="M266" s="413"/>
      <c r="N266" s="413"/>
    </row>
    <row r="267" spans="1:14" ht="12.75">
      <c r="A267" s="451"/>
      <c r="B267" s="451"/>
      <c r="C267" s="451"/>
      <c r="D267" s="451"/>
      <c r="E267" s="453"/>
      <c r="F267" s="453"/>
      <c r="G267" s="453"/>
      <c r="H267" s="453"/>
      <c r="I267" s="451"/>
      <c r="J267" s="451"/>
      <c r="K267" s="413"/>
      <c r="L267" s="413"/>
      <c r="M267" s="413"/>
      <c r="N267" s="413"/>
    </row>
    <row r="268" spans="1:14" ht="12.75">
      <c r="A268" s="451"/>
      <c r="B268" s="451"/>
      <c r="C268" s="451"/>
      <c r="D268" s="451"/>
      <c r="E268" s="453"/>
      <c r="F268" s="453"/>
      <c r="G268" s="453"/>
      <c r="H268" s="453"/>
      <c r="I268" s="451"/>
      <c r="J268" s="451"/>
      <c r="K268" s="413"/>
      <c r="L268" s="413"/>
      <c r="M268" s="413"/>
      <c r="N268" s="413"/>
    </row>
    <row r="269" spans="1:14" ht="12.75">
      <c r="A269" s="451"/>
      <c r="B269" s="451"/>
      <c r="C269" s="451"/>
      <c r="D269" s="451"/>
      <c r="E269" s="453"/>
      <c r="F269" s="453"/>
      <c r="G269" s="453"/>
      <c r="H269" s="453"/>
      <c r="I269" s="451"/>
      <c r="J269" s="451"/>
      <c r="K269" s="413"/>
      <c r="L269" s="413"/>
      <c r="M269" s="413"/>
      <c r="N269" s="413"/>
    </row>
    <row r="270" spans="1:14" ht="12.75">
      <c r="A270" s="451"/>
      <c r="B270" s="451"/>
      <c r="C270" s="451"/>
      <c r="D270" s="451"/>
      <c r="E270" s="453"/>
      <c r="F270" s="453"/>
      <c r="G270" s="453"/>
      <c r="H270" s="453"/>
      <c r="I270" s="451"/>
      <c r="J270" s="451"/>
      <c r="K270" s="413"/>
      <c r="L270" s="413"/>
      <c r="M270" s="413"/>
      <c r="N270" s="413"/>
    </row>
    <row r="271" spans="1:14" ht="12.75">
      <c r="A271" s="451"/>
      <c r="B271" s="451"/>
      <c r="C271" s="451"/>
      <c r="D271" s="451"/>
      <c r="E271" s="453"/>
      <c r="F271" s="453"/>
      <c r="G271" s="453"/>
      <c r="H271" s="453"/>
      <c r="I271" s="451"/>
      <c r="J271" s="451"/>
      <c r="K271" s="413"/>
      <c r="L271" s="413"/>
      <c r="M271" s="413"/>
      <c r="N271" s="413"/>
    </row>
    <row r="272" spans="1:14" ht="12.75">
      <c r="A272" s="451"/>
      <c r="B272" s="451"/>
      <c r="C272" s="451"/>
      <c r="D272" s="451"/>
      <c r="E272" s="453"/>
      <c r="F272" s="453"/>
      <c r="G272" s="453"/>
      <c r="H272" s="453"/>
      <c r="I272" s="451"/>
      <c r="J272" s="451"/>
      <c r="K272" s="413"/>
      <c r="L272" s="413"/>
      <c r="M272" s="413"/>
      <c r="N272" s="413"/>
    </row>
    <row r="273" spans="1:14" ht="12.75">
      <c r="A273" s="451"/>
      <c r="B273" s="451"/>
      <c r="C273" s="451"/>
      <c r="D273" s="451"/>
      <c r="E273" s="453"/>
      <c r="F273" s="453"/>
      <c r="G273" s="453"/>
      <c r="H273" s="453"/>
      <c r="I273" s="451"/>
      <c r="J273" s="451"/>
      <c r="K273" s="413"/>
      <c r="L273" s="413"/>
      <c r="M273" s="413"/>
      <c r="N273" s="413"/>
    </row>
    <row r="274" spans="1:14" ht="12.75">
      <c r="A274" s="451"/>
      <c r="B274" s="451"/>
      <c r="C274" s="451"/>
      <c r="D274" s="451"/>
      <c r="E274" s="453"/>
      <c r="F274" s="453"/>
      <c r="G274" s="453"/>
      <c r="H274" s="453"/>
      <c r="I274" s="451"/>
      <c r="J274" s="451"/>
      <c r="K274" s="413"/>
      <c r="L274" s="413"/>
      <c r="M274" s="413"/>
      <c r="N274" s="413"/>
    </row>
    <row r="275" spans="1:14" ht="12.75">
      <c r="A275" s="451"/>
      <c r="B275" s="451"/>
      <c r="C275" s="451"/>
      <c r="D275" s="451"/>
      <c r="E275" s="453"/>
      <c r="F275" s="453"/>
      <c r="G275" s="453"/>
      <c r="H275" s="453"/>
      <c r="I275" s="451"/>
      <c r="J275" s="451"/>
      <c r="K275" s="413"/>
      <c r="L275" s="413"/>
      <c r="M275" s="413"/>
      <c r="N275" s="413"/>
    </row>
    <row r="276" spans="1:14" ht="12.75">
      <c r="A276" s="451"/>
      <c r="B276" s="451"/>
      <c r="C276" s="451"/>
      <c r="D276" s="451"/>
      <c r="E276" s="453"/>
      <c r="F276" s="453"/>
      <c r="G276" s="453"/>
      <c r="H276" s="453"/>
      <c r="I276" s="451"/>
      <c r="J276" s="451"/>
      <c r="K276" s="413"/>
      <c r="L276" s="413"/>
      <c r="M276" s="413"/>
      <c r="N276" s="413"/>
    </row>
    <row r="277" spans="1:14" ht="12.75">
      <c r="A277" s="451"/>
      <c r="B277" s="451"/>
      <c r="C277" s="451"/>
      <c r="D277" s="451"/>
      <c r="E277" s="453"/>
      <c r="F277" s="453"/>
      <c r="G277" s="453"/>
      <c r="H277" s="453"/>
      <c r="I277" s="451"/>
      <c r="J277" s="451"/>
      <c r="K277" s="413"/>
      <c r="L277" s="413"/>
      <c r="M277" s="413"/>
      <c r="N277" s="413"/>
    </row>
    <row r="278" spans="1:14" ht="12.75">
      <c r="A278" s="451"/>
      <c r="B278" s="451"/>
      <c r="C278" s="451"/>
      <c r="D278" s="451"/>
      <c r="E278" s="453"/>
      <c r="F278" s="453"/>
      <c r="G278" s="453"/>
      <c r="H278" s="453"/>
      <c r="I278" s="451"/>
      <c r="J278" s="451"/>
      <c r="K278" s="413"/>
      <c r="L278" s="413"/>
      <c r="M278" s="413"/>
      <c r="N278" s="413"/>
    </row>
    <row r="279" spans="1:14" ht="12.75">
      <c r="A279" s="451"/>
      <c r="B279" s="451"/>
      <c r="C279" s="451"/>
      <c r="D279" s="451"/>
      <c r="E279" s="453"/>
      <c r="F279" s="453"/>
      <c r="G279" s="453"/>
      <c r="H279" s="453"/>
      <c r="I279" s="451"/>
      <c r="J279" s="451"/>
      <c r="K279" s="413"/>
      <c r="L279" s="413"/>
      <c r="M279" s="413"/>
      <c r="N279" s="413"/>
    </row>
    <row r="280" spans="1:14" ht="12.75">
      <c r="A280" s="451"/>
      <c r="B280" s="451"/>
      <c r="C280" s="451"/>
      <c r="D280" s="451"/>
      <c r="E280" s="453"/>
      <c r="F280" s="453"/>
      <c r="G280" s="453"/>
      <c r="H280" s="453"/>
      <c r="I280" s="451"/>
      <c r="J280" s="451"/>
      <c r="K280" s="413"/>
      <c r="L280" s="413"/>
      <c r="M280" s="413"/>
      <c r="N280" s="413"/>
    </row>
    <row r="281" spans="1:14" ht="12.75">
      <c r="A281" s="451"/>
      <c r="B281" s="451"/>
      <c r="C281" s="451"/>
      <c r="D281" s="451"/>
      <c r="E281" s="453"/>
      <c r="F281" s="453"/>
      <c r="G281" s="453"/>
      <c r="H281" s="453"/>
      <c r="I281" s="451"/>
      <c r="J281" s="451"/>
      <c r="K281" s="413"/>
      <c r="L281" s="413"/>
      <c r="M281" s="413"/>
      <c r="N281" s="413"/>
    </row>
    <row r="282" spans="1:14" ht="12.75">
      <c r="A282" s="451"/>
      <c r="B282" s="451"/>
      <c r="C282" s="451"/>
      <c r="D282" s="451"/>
      <c r="E282" s="453"/>
      <c r="F282" s="453"/>
      <c r="G282" s="453"/>
      <c r="H282" s="453"/>
      <c r="I282" s="451"/>
      <c r="J282" s="451"/>
      <c r="K282" s="413"/>
      <c r="L282" s="413"/>
      <c r="M282" s="413"/>
      <c r="N282" s="413"/>
    </row>
    <row r="283" spans="1:14" ht="12.75">
      <c r="A283" s="451"/>
      <c r="B283" s="451"/>
      <c r="C283" s="451"/>
      <c r="D283" s="451"/>
      <c r="E283" s="453"/>
      <c r="F283" s="453"/>
      <c r="G283" s="453"/>
      <c r="H283" s="453"/>
      <c r="I283" s="451"/>
      <c r="J283" s="451"/>
      <c r="K283" s="413"/>
      <c r="L283" s="413"/>
      <c r="M283" s="413"/>
      <c r="N283" s="413"/>
    </row>
    <row r="284" spans="1:14" ht="12.75">
      <c r="A284" s="451"/>
      <c r="B284" s="451"/>
      <c r="C284" s="451"/>
      <c r="D284" s="451"/>
      <c r="E284" s="453"/>
      <c r="F284" s="453"/>
      <c r="G284" s="453"/>
      <c r="H284" s="453"/>
      <c r="I284" s="451"/>
      <c r="J284" s="451"/>
      <c r="K284" s="413"/>
      <c r="L284" s="413"/>
      <c r="M284" s="413"/>
      <c r="N284" s="413"/>
    </row>
    <row r="285" spans="1:14" ht="12.75">
      <c r="A285" s="451"/>
      <c r="B285" s="451"/>
      <c r="C285" s="451"/>
      <c r="D285" s="451"/>
      <c r="E285" s="453"/>
      <c r="F285" s="453"/>
      <c r="G285" s="453"/>
      <c r="H285" s="453"/>
      <c r="I285" s="451"/>
      <c r="J285" s="451"/>
      <c r="K285" s="413"/>
      <c r="L285" s="413"/>
      <c r="M285" s="413"/>
      <c r="N285" s="413"/>
    </row>
    <row r="286" spans="1:14" ht="12.75">
      <c r="A286" s="451"/>
      <c r="B286" s="451"/>
      <c r="C286" s="451"/>
      <c r="D286" s="451"/>
      <c r="E286" s="453"/>
      <c r="F286" s="453"/>
      <c r="G286" s="453"/>
      <c r="H286" s="453"/>
      <c r="I286" s="451"/>
      <c r="J286" s="451"/>
      <c r="K286" s="413"/>
      <c r="L286" s="413"/>
      <c r="M286" s="413"/>
      <c r="N286" s="413"/>
    </row>
    <row r="287" spans="1:14" ht="12.75">
      <c r="A287" s="451"/>
      <c r="B287" s="451"/>
      <c r="C287" s="451"/>
      <c r="D287" s="451"/>
      <c r="E287" s="453"/>
      <c r="F287" s="453"/>
      <c r="G287" s="453"/>
      <c r="H287" s="453"/>
      <c r="I287" s="451"/>
      <c r="J287" s="451"/>
      <c r="K287" s="413"/>
      <c r="L287" s="413"/>
      <c r="M287" s="413"/>
      <c r="N287" s="413"/>
    </row>
    <row r="288" spans="1:14" ht="12.75">
      <c r="A288" s="451"/>
      <c r="B288" s="451"/>
      <c r="C288" s="451"/>
      <c r="D288" s="451"/>
      <c r="E288" s="453"/>
      <c r="F288" s="453"/>
      <c r="G288" s="453"/>
      <c r="H288" s="453"/>
      <c r="I288" s="451"/>
      <c r="J288" s="451"/>
      <c r="K288" s="413"/>
      <c r="L288" s="413"/>
      <c r="M288" s="413"/>
      <c r="N288" s="413"/>
    </row>
    <row r="289" spans="1:14" ht="12.75">
      <c r="A289" s="451"/>
      <c r="B289" s="451"/>
      <c r="C289" s="451"/>
      <c r="D289" s="451"/>
      <c r="E289" s="453"/>
      <c r="F289" s="453"/>
      <c r="G289" s="453"/>
      <c r="H289" s="453"/>
      <c r="I289" s="451"/>
      <c r="J289" s="451"/>
      <c r="K289" s="413"/>
      <c r="L289" s="413"/>
      <c r="M289" s="413"/>
      <c r="N289" s="413"/>
    </row>
    <row r="290" spans="1:14" ht="12.75">
      <c r="A290" s="451"/>
      <c r="B290" s="451"/>
      <c r="C290" s="451"/>
      <c r="D290" s="451"/>
      <c r="E290" s="453"/>
      <c r="F290" s="453"/>
      <c r="G290" s="453"/>
      <c r="H290" s="453"/>
      <c r="I290" s="451"/>
      <c r="J290" s="451"/>
      <c r="K290" s="413"/>
      <c r="L290" s="413"/>
      <c r="M290" s="413"/>
      <c r="N290" s="413"/>
    </row>
    <row r="291" spans="1:14" ht="12.75">
      <c r="A291" s="451"/>
      <c r="B291" s="451"/>
      <c r="C291" s="451"/>
      <c r="D291" s="451"/>
      <c r="E291" s="453"/>
      <c r="F291" s="453"/>
      <c r="G291" s="453"/>
      <c r="H291" s="453"/>
      <c r="I291" s="451"/>
      <c r="J291" s="451"/>
      <c r="K291" s="413"/>
      <c r="L291" s="413"/>
      <c r="M291" s="413"/>
      <c r="N291" s="413"/>
    </row>
    <row r="292" spans="1:14" ht="12.75">
      <c r="A292" s="451"/>
      <c r="B292" s="451"/>
      <c r="C292" s="451"/>
      <c r="D292" s="451"/>
      <c r="E292" s="453"/>
      <c r="F292" s="453"/>
      <c r="G292" s="453"/>
      <c r="H292" s="453"/>
      <c r="I292" s="451"/>
      <c r="J292" s="451"/>
      <c r="K292" s="413"/>
      <c r="L292" s="413"/>
      <c r="M292" s="413"/>
      <c r="N292" s="413"/>
    </row>
    <row r="293" spans="1:14" ht="12.75">
      <c r="A293" s="451"/>
      <c r="B293" s="451"/>
      <c r="C293" s="451"/>
      <c r="D293" s="451"/>
      <c r="E293" s="453"/>
      <c r="F293" s="453"/>
      <c r="G293" s="453"/>
      <c r="H293" s="453"/>
      <c r="I293" s="451"/>
      <c r="J293" s="451"/>
      <c r="K293" s="413"/>
      <c r="L293" s="413"/>
      <c r="M293" s="413"/>
      <c r="N293" s="413"/>
    </row>
    <row r="294" spans="1:14" ht="12.75">
      <c r="A294" s="451"/>
      <c r="B294" s="450"/>
      <c r="C294" s="450"/>
      <c r="D294" s="450"/>
      <c r="E294" s="464"/>
      <c r="F294" s="464"/>
      <c r="G294" s="464"/>
      <c r="H294" s="464"/>
      <c r="I294" s="451"/>
      <c r="J294" s="451"/>
      <c r="K294" s="457"/>
      <c r="L294" s="457"/>
      <c r="M294" s="457"/>
      <c r="N294" s="457"/>
    </row>
    <row r="295" spans="1:14" ht="12.75">
      <c r="A295" s="450"/>
      <c r="B295" s="450"/>
      <c r="C295" s="450"/>
      <c r="D295" s="450"/>
      <c r="E295" s="451"/>
      <c r="F295" s="451"/>
      <c r="G295" s="451"/>
      <c r="H295" s="451"/>
      <c r="I295" s="451"/>
      <c r="J295" s="451"/>
      <c r="K295" s="452"/>
      <c r="L295" s="452"/>
      <c r="M295" s="452"/>
      <c r="N295" s="452"/>
    </row>
    <row r="296" spans="1:14" ht="12.75">
      <c r="A296" s="451"/>
      <c r="B296" s="451"/>
      <c r="C296" s="451"/>
      <c r="D296" s="451"/>
      <c r="E296" s="453"/>
      <c r="F296" s="453"/>
      <c r="G296" s="453"/>
      <c r="H296" s="453"/>
      <c r="I296" s="451"/>
      <c r="J296" s="451"/>
      <c r="K296" s="413"/>
      <c r="L296" s="413"/>
      <c r="M296" s="413"/>
      <c r="N296" s="413"/>
    </row>
    <row r="297" spans="1:14" ht="12.75">
      <c r="A297" s="451"/>
      <c r="B297" s="451"/>
      <c r="C297" s="451"/>
      <c r="D297" s="451"/>
      <c r="E297" s="453"/>
      <c r="F297" s="453"/>
      <c r="G297" s="453"/>
      <c r="H297" s="453"/>
      <c r="I297" s="451"/>
      <c r="J297" s="451"/>
      <c r="K297" s="413"/>
      <c r="L297" s="413"/>
      <c r="M297" s="413"/>
      <c r="N297" s="413"/>
    </row>
    <row r="298" spans="1:14" ht="12.75">
      <c r="A298" s="451"/>
      <c r="B298" s="451"/>
      <c r="C298" s="451"/>
      <c r="D298" s="451"/>
      <c r="E298" s="453"/>
      <c r="F298" s="453"/>
      <c r="G298" s="453"/>
      <c r="H298" s="453"/>
      <c r="I298" s="451"/>
      <c r="J298" s="451"/>
      <c r="K298" s="413"/>
      <c r="L298" s="413"/>
      <c r="M298" s="413"/>
      <c r="N298" s="413"/>
    </row>
    <row r="299" spans="1:14" ht="12.75">
      <c r="A299" s="451"/>
      <c r="B299" s="451"/>
      <c r="C299" s="451"/>
      <c r="D299" s="451"/>
      <c r="E299" s="453"/>
      <c r="F299" s="453"/>
      <c r="G299" s="453"/>
      <c r="H299" s="453"/>
      <c r="I299" s="451"/>
      <c r="J299" s="451"/>
      <c r="K299" s="413"/>
      <c r="L299" s="413"/>
      <c r="M299" s="413"/>
      <c r="N299" s="413"/>
    </row>
    <row r="300" spans="1:14" ht="12.75">
      <c r="A300" s="451"/>
      <c r="B300" s="451"/>
      <c r="C300" s="451"/>
      <c r="D300" s="451"/>
      <c r="E300" s="453"/>
      <c r="F300" s="453"/>
      <c r="G300" s="453"/>
      <c r="H300" s="453"/>
      <c r="I300" s="451"/>
      <c r="J300" s="451"/>
      <c r="K300" s="413"/>
      <c r="L300" s="413"/>
      <c r="M300" s="413"/>
      <c r="N300" s="413"/>
    </row>
    <row r="301" spans="1:14" ht="12.75">
      <c r="A301" s="451"/>
      <c r="B301" s="451"/>
      <c r="C301" s="451"/>
      <c r="D301" s="451"/>
      <c r="E301" s="453"/>
      <c r="F301" s="453"/>
      <c r="G301" s="453"/>
      <c r="H301" s="453"/>
      <c r="I301" s="451"/>
      <c r="J301" s="451"/>
      <c r="K301" s="413"/>
      <c r="L301" s="413"/>
      <c r="M301" s="413"/>
      <c r="N301" s="413"/>
    </row>
    <row r="302" spans="1:14" ht="12.75">
      <c r="A302" s="451"/>
      <c r="B302" s="451"/>
      <c r="C302" s="451"/>
      <c r="D302" s="451"/>
      <c r="E302" s="453"/>
      <c r="F302" s="453"/>
      <c r="G302" s="453"/>
      <c r="H302" s="453"/>
      <c r="I302" s="451"/>
      <c r="J302" s="451"/>
      <c r="K302" s="413"/>
      <c r="L302" s="413"/>
      <c r="M302" s="413"/>
      <c r="N302" s="413"/>
    </row>
    <row r="303" spans="1:14" ht="12.75">
      <c r="A303" s="451"/>
      <c r="B303" s="451"/>
      <c r="C303" s="451"/>
      <c r="D303" s="451"/>
      <c r="E303" s="453"/>
      <c r="F303" s="453"/>
      <c r="G303" s="453"/>
      <c r="H303" s="453"/>
      <c r="I303" s="451"/>
      <c r="J303" s="451"/>
      <c r="K303" s="413"/>
      <c r="L303" s="413"/>
      <c r="M303" s="413"/>
      <c r="N303" s="413"/>
    </row>
    <row r="304" spans="1:14" ht="12.75">
      <c r="A304" s="451"/>
      <c r="B304" s="450"/>
      <c r="C304" s="450"/>
      <c r="D304" s="450"/>
      <c r="E304" s="464"/>
      <c r="F304" s="464"/>
      <c r="G304" s="464"/>
      <c r="H304" s="464"/>
      <c r="I304" s="451"/>
      <c r="J304" s="451"/>
      <c r="K304" s="457"/>
      <c r="L304" s="457"/>
      <c r="M304" s="457"/>
      <c r="N304" s="457"/>
    </row>
    <row r="305" spans="1:14" ht="12.75">
      <c r="A305" s="450"/>
      <c r="B305" s="450"/>
      <c r="C305" s="450"/>
      <c r="D305" s="450"/>
      <c r="E305" s="451"/>
      <c r="F305" s="451"/>
      <c r="G305" s="451"/>
      <c r="H305" s="451"/>
      <c r="I305" s="451"/>
      <c r="J305" s="451"/>
      <c r="K305" s="452"/>
      <c r="L305" s="452"/>
      <c r="M305" s="452"/>
      <c r="N305" s="452"/>
    </row>
    <row r="306" spans="1:14" ht="12.75">
      <c r="A306" s="451"/>
      <c r="B306" s="451"/>
      <c r="C306" s="451"/>
      <c r="D306" s="451"/>
      <c r="E306" s="451"/>
      <c r="F306" s="451"/>
      <c r="G306" s="453"/>
      <c r="H306" s="453"/>
      <c r="I306" s="451"/>
      <c r="J306" s="451"/>
      <c r="K306" s="413"/>
      <c r="L306" s="413"/>
      <c r="M306" s="413"/>
      <c r="N306" s="413"/>
    </row>
    <row r="307" spans="1:14" ht="12.75">
      <c r="A307" s="451"/>
      <c r="B307" s="451"/>
      <c r="C307" s="451"/>
      <c r="D307" s="451"/>
      <c r="E307" s="451"/>
      <c r="F307" s="451"/>
      <c r="G307" s="453"/>
      <c r="H307" s="453"/>
      <c r="I307" s="451"/>
      <c r="J307" s="451"/>
      <c r="K307" s="413"/>
      <c r="L307" s="413"/>
      <c r="M307" s="413"/>
      <c r="N307" s="413"/>
    </row>
    <row r="308" spans="1:14" ht="12.75">
      <c r="A308" s="451"/>
      <c r="B308" s="451"/>
      <c r="C308" s="451"/>
      <c r="D308" s="451"/>
      <c r="E308" s="451"/>
      <c r="F308" s="451"/>
      <c r="G308" s="453"/>
      <c r="H308" s="453"/>
      <c r="I308" s="451"/>
      <c r="J308" s="451"/>
      <c r="K308" s="413"/>
      <c r="L308" s="413"/>
      <c r="M308" s="413"/>
      <c r="N308" s="413"/>
    </row>
    <row r="309" spans="1:14" ht="12.75">
      <c r="A309" s="451"/>
      <c r="B309" s="451"/>
      <c r="C309" s="451"/>
      <c r="D309" s="451"/>
      <c r="E309" s="451"/>
      <c r="F309" s="451"/>
      <c r="G309" s="453"/>
      <c r="H309" s="453"/>
      <c r="I309" s="451"/>
      <c r="J309" s="451"/>
      <c r="K309" s="413"/>
      <c r="L309" s="413"/>
      <c r="M309" s="413"/>
      <c r="N309" s="413"/>
    </row>
    <row r="310" spans="1:14" ht="12.75">
      <c r="A310" s="451"/>
      <c r="B310" s="451"/>
      <c r="C310" s="451"/>
      <c r="D310" s="451"/>
      <c r="E310" s="451"/>
      <c r="F310" s="451"/>
      <c r="G310" s="453"/>
      <c r="H310" s="453"/>
      <c r="I310" s="451"/>
      <c r="J310" s="451"/>
      <c r="K310" s="413"/>
      <c r="L310" s="413"/>
      <c r="M310" s="413"/>
      <c r="N310" s="413"/>
    </row>
    <row r="311" spans="1:14" ht="12.75">
      <c r="A311" s="451"/>
      <c r="B311" s="451"/>
      <c r="C311" s="451"/>
      <c r="D311" s="451"/>
      <c r="E311" s="451"/>
      <c r="F311" s="451"/>
      <c r="G311" s="453"/>
      <c r="H311" s="453"/>
      <c r="I311" s="451"/>
      <c r="J311" s="451"/>
      <c r="K311" s="413"/>
      <c r="L311" s="413"/>
      <c r="M311" s="413"/>
      <c r="N311" s="413"/>
    </row>
    <row r="312" spans="1:14" ht="12.75">
      <c r="A312" s="451"/>
      <c r="B312" s="451"/>
      <c r="C312" s="451"/>
      <c r="D312" s="451"/>
      <c r="E312" s="451"/>
      <c r="F312" s="451"/>
      <c r="G312" s="453"/>
      <c r="H312" s="453"/>
      <c r="I312" s="451"/>
      <c r="J312" s="451"/>
      <c r="K312" s="413"/>
      <c r="L312" s="413"/>
      <c r="M312" s="413"/>
      <c r="N312" s="413"/>
    </row>
    <row r="313" spans="1:14" ht="12.75">
      <c r="A313" s="451"/>
      <c r="B313" s="451"/>
      <c r="C313" s="451"/>
      <c r="D313" s="451"/>
      <c r="E313" s="451"/>
      <c r="F313" s="451"/>
      <c r="G313" s="453"/>
      <c r="H313" s="453"/>
      <c r="I313" s="451"/>
      <c r="J313" s="451"/>
      <c r="K313" s="413"/>
      <c r="L313" s="413"/>
      <c r="M313" s="413"/>
      <c r="N313" s="413"/>
    </row>
    <row r="314" spans="1:14" ht="12.75">
      <c r="A314" s="451"/>
      <c r="B314" s="451"/>
      <c r="C314" s="451"/>
      <c r="D314" s="451"/>
      <c r="E314" s="451"/>
      <c r="F314" s="451"/>
      <c r="G314" s="453"/>
      <c r="H314" s="453"/>
      <c r="I314" s="451"/>
      <c r="J314" s="451"/>
      <c r="K314" s="413"/>
      <c r="L314" s="413"/>
      <c r="M314" s="413"/>
      <c r="N314" s="413"/>
    </row>
    <row r="315" spans="1:14" ht="12.75">
      <c r="A315" s="451"/>
      <c r="B315" s="451"/>
      <c r="C315" s="451"/>
      <c r="D315" s="451"/>
      <c r="E315" s="451"/>
      <c r="F315" s="451"/>
      <c r="G315" s="453"/>
      <c r="H315" s="453"/>
      <c r="I315" s="451"/>
      <c r="J315" s="451"/>
      <c r="K315" s="413"/>
      <c r="L315" s="413"/>
      <c r="M315" s="413"/>
      <c r="N315" s="413"/>
    </row>
    <row r="316" spans="1:14" ht="12.75">
      <c r="A316" s="451"/>
      <c r="B316" s="451"/>
      <c r="C316" s="451"/>
      <c r="D316" s="451"/>
      <c r="E316" s="451"/>
      <c r="F316" s="451"/>
      <c r="G316" s="453"/>
      <c r="H316" s="453"/>
      <c r="I316" s="451"/>
      <c r="J316" s="451"/>
      <c r="K316" s="413"/>
      <c r="L316" s="413"/>
      <c r="M316" s="413"/>
      <c r="N316" s="413"/>
    </row>
    <row r="317" spans="1:14" ht="12.75">
      <c r="A317" s="451"/>
      <c r="B317" s="451"/>
      <c r="C317" s="451"/>
      <c r="D317" s="451"/>
      <c r="E317" s="451"/>
      <c r="F317" s="451"/>
      <c r="G317" s="453"/>
      <c r="H317" s="453"/>
      <c r="I317" s="451"/>
      <c r="J317" s="451"/>
      <c r="K317" s="413"/>
      <c r="L317" s="413"/>
      <c r="M317" s="413"/>
      <c r="N317" s="413"/>
    </row>
    <row r="318" spans="1:14" ht="12.75">
      <c r="A318" s="451"/>
      <c r="B318" s="451"/>
      <c r="C318" s="451"/>
      <c r="D318" s="451"/>
      <c r="E318" s="451"/>
      <c r="F318" s="451"/>
      <c r="G318" s="453"/>
      <c r="H318" s="453"/>
      <c r="I318" s="451"/>
      <c r="J318" s="451"/>
      <c r="K318" s="413"/>
      <c r="L318" s="413"/>
      <c r="M318" s="413"/>
      <c r="N318" s="413"/>
    </row>
    <row r="319" spans="1:14" ht="12.75">
      <c r="A319" s="451"/>
      <c r="B319" s="451"/>
      <c r="C319" s="451"/>
      <c r="D319" s="451"/>
      <c r="E319" s="451"/>
      <c r="F319" s="451"/>
      <c r="G319" s="453"/>
      <c r="H319" s="453"/>
      <c r="I319" s="451"/>
      <c r="J319" s="451"/>
      <c r="K319" s="413"/>
      <c r="L319" s="413"/>
      <c r="M319" s="413"/>
      <c r="N319" s="413"/>
    </row>
    <row r="320" spans="1:14" ht="12.75">
      <c r="A320" s="451"/>
      <c r="B320" s="451"/>
      <c r="C320" s="451"/>
      <c r="D320" s="451"/>
      <c r="E320" s="451"/>
      <c r="F320" s="451"/>
      <c r="G320" s="453"/>
      <c r="H320" s="453"/>
      <c r="I320" s="451"/>
      <c r="J320" s="451"/>
      <c r="K320" s="413"/>
      <c r="L320" s="413"/>
      <c r="M320" s="413"/>
      <c r="N320" s="413"/>
    </row>
    <row r="321" spans="1:14" ht="12.75">
      <c r="A321" s="451"/>
      <c r="B321" s="451"/>
      <c r="C321" s="451"/>
      <c r="D321" s="451"/>
      <c r="E321" s="451"/>
      <c r="F321" s="451"/>
      <c r="G321" s="453"/>
      <c r="H321" s="453"/>
      <c r="I321" s="451"/>
      <c r="J321" s="451"/>
      <c r="K321" s="413"/>
      <c r="L321" s="413"/>
      <c r="M321" s="413"/>
      <c r="N321" s="413"/>
    </row>
    <row r="322" spans="1:14" ht="12.75">
      <c r="A322" s="451"/>
      <c r="B322" s="451"/>
      <c r="C322" s="451"/>
      <c r="D322" s="451"/>
      <c r="E322" s="451"/>
      <c r="F322" s="451"/>
      <c r="G322" s="453"/>
      <c r="H322" s="453"/>
      <c r="I322" s="451"/>
      <c r="J322" s="451"/>
      <c r="K322" s="413"/>
      <c r="L322" s="413"/>
      <c r="M322" s="413"/>
      <c r="N322" s="413"/>
    </row>
    <row r="323" spans="1:14" ht="12.75">
      <c r="A323" s="451"/>
      <c r="B323" s="451"/>
      <c r="C323" s="451"/>
      <c r="D323" s="451"/>
      <c r="E323" s="451"/>
      <c r="F323" s="451"/>
      <c r="G323" s="453"/>
      <c r="H323" s="453"/>
      <c r="I323" s="451"/>
      <c r="J323" s="451"/>
      <c r="K323" s="413"/>
      <c r="L323" s="413"/>
      <c r="M323" s="413"/>
      <c r="N323" s="413"/>
    </row>
    <row r="324" spans="1:14" ht="12.75">
      <c r="A324" s="451"/>
      <c r="B324" s="451"/>
      <c r="C324" s="451"/>
      <c r="D324" s="451"/>
      <c r="E324" s="451"/>
      <c r="F324" s="451"/>
      <c r="G324" s="453"/>
      <c r="H324" s="453"/>
      <c r="I324" s="451"/>
      <c r="J324" s="451"/>
      <c r="K324" s="413"/>
      <c r="L324" s="413"/>
      <c r="M324" s="413"/>
      <c r="N324" s="413"/>
    </row>
    <row r="325" spans="1:14" ht="12.75">
      <c r="A325" s="451"/>
      <c r="B325" s="451"/>
      <c r="C325" s="451"/>
      <c r="D325" s="451"/>
      <c r="E325" s="451"/>
      <c r="F325" s="451"/>
      <c r="G325" s="453"/>
      <c r="H325" s="453"/>
      <c r="I325" s="451"/>
      <c r="J325" s="451"/>
      <c r="K325" s="413"/>
      <c r="L325" s="413"/>
      <c r="M325" s="413"/>
      <c r="N325" s="413"/>
    </row>
    <row r="326" spans="1:14" ht="12.75">
      <c r="A326" s="451"/>
      <c r="B326" s="451"/>
      <c r="C326" s="451"/>
      <c r="D326" s="451"/>
      <c r="E326" s="451"/>
      <c r="F326" s="451"/>
      <c r="G326" s="453"/>
      <c r="H326" s="453"/>
      <c r="I326" s="451"/>
      <c r="J326" s="451"/>
      <c r="K326" s="413"/>
      <c r="L326" s="413"/>
      <c r="M326" s="413"/>
      <c r="N326" s="413"/>
    </row>
    <row r="327" spans="1:14" ht="12.75">
      <c r="A327" s="451"/>
      <c r="B327" s="451"/>
      <c r="C327" s="451"/>
      <c r="D327" s="451"/>
      <c r="E327" s="451"/>
      <c r="F327" s="451"/>
      <c r="G327" s="453"/>
      <c r="H327" s="453"/>
      <c r="I327" s="451"/>
      <c r="J327" s="451"/>
      <c r="K327" s="413"/>
      <c r="L327" s="413"/>
      <c r="M327" s="413"/>
      <c r="N327" s="413"/>
    </row>
    <row r="328" spans="1:14" ht="12.75">
      <c r="A328" s="451"/>
      <c r="B328" s="451"/>
      <c r="C328" s="451"/>
      <c r="D328" s="451"/>
      <c r="E328" s="451"/>
      <c r="F328" s="451"/>
      <c r="G328" s="453"/>
      <c r="H328" s="453"/>
      <c r="I328" s="451"/>
      <c r="J328" s="451"/>
      <c r="K328" s="413"/>
      <c r="L328" s="413"/>
      <c r="M328" s="413"/>
      <c r="N328" s="413"/>
    </row>
    <row r="329" spans="1:14" ht="12.75">
      <c r="A329" s="451"/>
      <c r="B329" s="451"/>
      <c r="C329" s="451"/>
      <c r="D329" s="451"/>
      <c r="E329" s="451"/>
      <c r="F329" s="451"/>
      <c r="G329" s="453"/>
      <c r="H329" s="453"/>
      <c r="I329" s="451"/>
      <c r="J329" s="451"/>
      <c r="K329" s="413"/>
      <c r="L329" s="413"/>
      <c r="M329" s="413"/>
      <c r="N329" s="413"/>
    </row>
    <row r="330" spans="1:14" ht="12.75">
      <c r="A330" s="451"/>
      <c r="B330" s="451"/>
      <c r="C330" s="451"/>
      <c r="D330" s="451"/>
      <c r="E330" s="451"/>
      <c r="F330" s="451"/>
      <c r="G330" s="453"/>
      <c r="H330" s="453"/>
      <c r="I330" s="451"/>
      <c r="J330" s="451"/>
      <c r="K330" s="413"/>
      <c r="L330" s="413"/>
      <c r="M330" s="413"/>
      <c r="N330" s="413"/>
    </row>
    <row r="331" spans="1:14" ht="12.75">
      <c r="A331" s="451"/>
      <c r="B331" s="451"/>
      <c r="C331" s="451"/>
      <c r="D331" s="451"/>
      <c r="E331" s="451"/>
      <c r="F331" s="451"/>
      <c r="G331" s="453"/>
      <c r="H331" s="413"/>
      <c r="I331" s="451"/>
      <c r="J331" s="451"/>
      <c r="K331" s="413"/>
      <c r="L331" s="413"/>
      <c r="M331" s="413"/>
      <c r="N331" s="413"/>
    </row>
    <row r="332" spans="1:14" ht="12.75">
      <c r="A332" s="451"/>
      <c r="B332" s="450"/>
      <c r="C332" s="450"/>
      <c r="D332" s="450"/>
      <c r="E332" s="451"/>
      <c r="F332" s="451"/>
      <c r="G332" s="464"/>
      <c r="H332" s="464"/>
      <c r="I332" s="451"/>
      <c r="J332" s="451"/>
      <c r="K332" s="457"/>
      <c r="L332" s="457"/>
      <c r="M332" s="457"/>
      <c r="N332" s="457"/>
    </row>
    <row r="333" spans="1:14" ht="12.75">
      <c r="A333" s="450"/>
      <c r="B333" s="450"/>
      <c r="C333" s="450"/>
      <c r="D333" s="450"/>
      <c r="E333" s="451"/>
      <c r="F333" s="451"/>
      <c r="G333" s="451"/>
      <c r="H333" s="451"/>
      <c r="I333" s="451"/>
      <c r="J333" s="451"/>
      <c r="K333" s="413"/>
      <c r="L333" s="413"/>
      <c r="M333" s="413"/>
      <c r="N333" s="413"/>
    </row>
    <row r="334" spans="1:14" ht="12.75">
      <c r="A334" s="451"/>
      <c r="B334" s="451"/>
      <c r="C334" s="451"/>
      <c r="D334" s="451"/>
      <c r="E334" s="453"/>
      <c r="F334" s="453"/>
      <c r="G334" s="453"/>
      <c r="H334" s="453"/>
      <c r="I334" s="453"/>
      <c r="J334" s="453"/>
      <c r="K334" s="413"/>
      <c r="L334" s="413"/>
      <c r="M334" s="413"/>
      <c r="N334" s="413"/>
    </row>
    <row r="335" spans="1:14" ht="12.75">
      <c r="A335" s="451"/>
      <c r="B335" s="451"/>
      <c r="C335" s="451"/>
      <c r="D335" s="451"/>
      <c r="E335" s="453"/>
      <c r="F335" s="453"/>
      <c r="G335" s="453"/>
      <c r="H335" s="453"/>
      <c r="I335" s="453"/>
      <c r="J335" s="453"/>
      <c r="K335" s="413"/>
      <c r="L335" s="413"/>
      <c r="M335" s="413"/>
      <c r="N335" s="413"/>
    </row>
    <row r="336" spans="1:14" ht="12.75">
      <c r="A336" s="450"/>
      <c r="B336" s="451"/>
      <c r="C336" s="451"/>
      <c r="D336" s="451"/>
      <c r="E336" s="453"/>
      <c r="F336" s="453"/>
      <c r="G336" s="453"/>
      <c r="H336" s="453"/>
      <c r="I336" s="453"/>
      <c r="J336" s="453"/>
      <c r="K336" s="413"/>
      <c r="L336" s="413"/>
      <c r="M336" s="413"/>
      <c r="N336" s="413"/>
    </row>
    <row r="337" spans="1:14" ht="12.75">
      <c r="A337" s="451"/>
      <c r="B337" s="451"/>
      <c r="C337" s="451"/>
      <c r="D337" s="451"/>
      <c r="E337" s="453"/>
      <c r="F337" s="453"/>
      <c r="G337" s="453"/>
      <c r="H337" s="453"/>
      <c r="I337" s="453"/>
      <c r="J337" s="453"/>
      <c r="K337" s="413"/>
      <c r="L337" s="413"/>
      <c r="M337" s="413"/>
      <c r="N337" s="413"/>
    </row>
    <row r="338" spans="1:14" ht="12.75">
      <c r="A338" s="451"/>
      <c r="B338" s="450"/>
      <c r="C338" s="450"/>
      <c r="D338" s="450"/>
      <c r="E338" s="464"/>
      <c r="F338" s="464"/>
      <c r="G338" s="464"/>
      <c r="H338" s="464"/>
      <c r="I338" s="464"/>
      <c r="J338" s="464"/>
      <c r="K338" s="457"/>
      <c r="L338" s="457"/>
      <c r="M338" s="457"/>
      <c r="N338" s="457"/>
    </row>
    <row r="339" spans="1:14" ht="12.75">
      <c r="A339" s="450"/>
      <c r="B339" s="450"/>
      <c r="C339" s="450"/>
      <c r="D339" s="450"/>
      <c r="E339" s="451"/>
      <c r="F339" s="451"/>
      <c r="G339" s="451"/>
      <c r="H339" s="451"/>
      <c r="I339" s="451"/>
      <c r="J339" s="451"/>
      <c r="K339" s="413"/>
      <c r="L339" s="413"/>
      <c r="M339" s="413"/>
      <c r="N339" s="413"/>
    </row>
    <row r="340" spans="1:14" ht="12.75">
      <c r="A340" s="451"/>
      <c r="B340" s="451"/>
      <c r="C340" s="451"/>
      <c r="D340" s="451"/>
      <c r="E340" s="451"/>
      <c r="F340" s="451"/>
      <c r="G340" s="453"/>
      <c r="H340" s="453"/>
      <c r="I340" s="451"/>
      <c r="J340" s="451"/>
      <c r="K340" s="413"/>
      <c r="L340" s="413"/>
      <c r="M340" s="413"/>
      <c r="N340" s="413"/>
    </row>
    <row r="341" spans="1:14" ht="12.75">
      <c r="A341" s="451"/>
      <c r="B341" s="451"/>
      <c r="C341" s="451"/>
      <c r="D341" s="451"/>
      <c r="E341" s="451"/>
      <c r="F341" s="451"/>
      <c r="G341" s="453"/>
      <c r="H341" s="453"/>
      <c r="I341" s="451"/>
      <c r="J341" s="451"/>
      <c r="K341" s="413"/>
      <c r="L341" s="413"/>
      <c r="M341" s="413"/>
      <c r="N341" s="413"/>
    </row>
    <row r="342" spans="1:14" ht="12.75">
      <c r="A342" s="451"/>
      <c r="B342" s="451"/>
      <c r="C342" s="451"/>
      <c r="D342" s="451"/>
      <c r="E342" s="451"/>
      <c r="F342" s="451"/>
      <c r="G342" s="453"/>
      <c r="H342" s="453"/>
      <c r="I342" s="451"/>
      <c r="J342" s="451"/>
      <c r="K342" s="413"/>
      <c r="L342" s="413"/>
      <c r="M342" s="413"/>
      <c r="N342" s="413"/>
    </row>
    <row r="343" spans="1:14" ht="12.75">
      <c r="A343" s="451"/>
      <c r="B343" s="451"/>
      <c r="C343" s="451"/>
      <c r="D343" s="451"/>
      <c r="E343" s="451"/>
      <c r="F343" s="451"/>
      <c r="G343" s="453"/>
      <c r="H343" s="453"/>
      <c r="I343" s="451"/>
      <c r="J343" s="451"/>
      <c r="K343" s="413"/>
      <c r="L343" s="413"/>
      <c r="M343" s="413"/>
      <c r="N343" s="413"/>
    </row>
    <row r="344" spans="1:14" ht="12.75">
      <c r="A344" s="451"/>
      <c r="B344" s="451"/>
      <c r="C344" s="451"/>
      <c r="D344" s="451"/>
      <c r="E344" s="451"/>
      <c r="F344" s="451"/>
      <c r="G344" s="453"/>
      <c r="H344" s="453"/>
      <c r="I344" s="451"/>
      <c r="J344" s="451"/>
      <c r="K344" s="413"/>
      <c r="L344" s="413"/>
      <c r="M344" s="413"/>
      <c r="N344" s="413"/>
    </row>
    <row r="345" spans="1:14" ht="12.75">
      <c r="A345" s="451"/>
      <c r="B345" s="451"/>
      <c r="C345" s="451"/>
      <c r="D345" s="451"/>
      <c r="E345" s="451"/>
      <c r="F345" s="451"/>
      <c r="G345" s="453"/>
      <c r="H345" s="453"/>
      <c r="I345" s="451"/>
      <c r="J345" s="451"/>
      <c r="K345" s="413"/>
      <c r="L345" s="413"/>
      <c r="M345" s="413"/>
      <c r="N345" s="413"/>
    </row>
    <row r="346" spans="1:14" ht="12.75">
      <c r="A346" s="451"/>
      <c r="B346" s="451"/>
      <c r="C346" s="451"/>
      <c r="D346" s="451"/>
      <c r="E346" s="451"/>
      <c r="F346" s="451"/>
      <c r="G346" s="453"/>
      <c r="H346" s="453"/>
      <c r="I346" s="451"/>
      <c r="J346" s="451"/>
      <c r="K346" s="413"/>
      <c r="L346" s="413"/>
      <c r="M346" s="413"/>
      <c r="N346" s="413"/>
    </row>
    <row r="347" spans="1:14" ht="12.75">
      <c r="A347" s="451"/>
      <c r="B347" s="451"/>
      <c r="C347" s="451"/>
      <c r="D347" s="451"/>
      <c r="E347" s="451"/>
      <c r="F347" s="451"/>
      <c r="G347" s="453"/>
      <c r="H347" s="453"/>
      <c r="I347" s="451"/>
      <c r="J347" s="451"/>
      <c r="K347" s="413"/>
      <c r="L347" s="413"/>
      <c r="M347" s="413"/>
      <c r="N347" s="413"/>
    </row>
    <row r="348" spans="1:14" ht="12.75">
      <c r="A348" s="451"/>
      <c r="B348" s="451"/>
      <c r="C348" s="451"/>
      <c r="D348" s="451"/>
      <c r="E348" s="451"/>
      <c r="F348" s="451"/>
      <c r="G348" s="453"/>
      <c r="H348" s="453"/>
      <c r="I348" s="451"/>
      <c r="J348" s="451"/>
      <c r="K348" s="413"/>
      <c r="L348" s="413"/>
      <c r="M348" s="413"/>
      <c r="N348" s="413"/>
    </row>
    <row r="349" spans="1:14" ht="12.75">
      <c r="A349" s="451"/>
      <c r="B349" s="451"/>
      <c r="C349" s="451"/>
      <c r="D349" s="451"/>
      <c r="E349" s="451"/>
      <c r="F349" s="451"/>
      <c r="G349" s="453"/>
      <c r="H349" s="453"/>
      <c r="I349" s="451"/>
      <c r="J349" s="451"/>
      <c r="K349" s="413"/>
      <c r="L349" s="413"/>
      <c r="M349" s="413"/>
      <c r="N349" s="413"/>
    </row>
    <row r="350" spans="1:14" ht="12.75">
      <c r="A350" s="451"/>
      <c r="B350" s="451"/>
      <c r="C350" s="451"/>
      <c r="D350" s="451"/>
      <c r="E350" s="451"/>
      <c r="F350" s="451"/>
      <c r="G350" s="453"/>
      <c r="H350" s="453"/>
      <c r="I350" s="451"/>
      <c r="J350" s="451"/>
      <c r="K350" s="413"/>
      <c r="L350" s="413"/>
      <c r="M350" s="413"/>
      <c r="N350" s="413"/>
    </row>
    <row r="351" spans="1:14" ht="12.75">
      <c r="A351" s="451"/>
      <c r="B351" s="451"/>
      <c r="C351" s="451"/>
      <c r="D351" s="451"/>
      <c r="E351" s="451"/>
      <c r="F351" s="451"/>
      <c r="G351" s="453"/>
      <c r="H351" s="453"/>
      <c r="I351" s="451"/>
      <c r="J351" s="451"/>
      <c r="K351" s="413"/>
      <c r="L351" s="413"/>
      <c r="M351" s="413"/>
      <c r="N351" s="413"/>
    </row>
    <row r="352" spans="1:14" ht="12.75">
      <c r="A352" s="451"/>
      <c r="B352" s="451"/>
      <c r="C352" s="451"/>
      <c r="D352" s="451"/>
      <c r="E352" s="451"/>
      <c r="F352" s="451"/>
      <c r="G352" s="453"/>
      <c r="H352" s="453"/>
      <c r="I352" s="451"/>
      <c r="J352" s="451"/>
      <c r="K352" s="413"/>
      <c r="L352" s="413"/>
      <c r="M352" s="413"/>
      <c r="N352" s="413"/>
    </row>
    <row r="353" spans="1:14" ht="12.75">
      <c r="A353" s="451"/>
      <c r="B353" s="451"/>
      <c r="C353" s="451"/>
      <c r="D353" s="451"/>
      <c r="E353" s="451"/>
      <c r="F353" s="451"/>
      <c r="G353" s="453"/>
      <c r="H353" s="453"/>
      <c r="I353" s="451"/>
      <c r="J353" s="451"/>
      <c r="K353" s="413"/>
      <c r="L353" s="413"/>
      <c r="M353" s="413"/>
      <c r="N353" s="413"/>
    </row>
    <row r="354" spans="1:14" ht="12.75">
      <c r="A354" s="451"/>
      <c r="B354" s="451"/>
      <c r="C354" s="451"/>
      <c r="D354" s="451"/>
      <c r="E354" s="451"/>
      <c r="F354" s="451"/>
      <c r="G354" s="453"/>
      <c r="H354" s="453"/>
      <c r="I354" s="451"/>
      <c r="J354" s="451"/>
      <c r="K354" s="413"/>
      <c r="L354" s="413"/>
      <c r="M354" s="413"/>
      <c r="N354" s="413"/>
    </row>
    <row r="355" spans="1:14" ht="12.75">
      <c r="A355" s="451"/>
      <c r="B355" s="451"/>
      <c r="C355" s="451"/>
      <c r="D355" s="451"/>
      <c r="E355" s="451"/>
      <c r="F355" s="451"/>
      <c r="G355" s="453"/>
      <c r="H355" s="453"/>
      <c r="I355" s="451"/>
      <c r="J355" s="451"/>
      <c r="K355" s="413"/>
      <c r="L355" s="413"/>
      <c r="M355" s="413"/>
      <c r="N355" s="413"/>
    </row>
    <row r="356" spans="1:14" ht="12.75">
      <c r="A356" s="451"/>
      <c r="B356" s="451"/>
      <c r="C356" s="451"/>
      <c r="D356" s="451"/>
      <c r="E356" s="451"/>
      <c r="F356" s="451"/>
      <c r="G356" s="453"/>
      <c r="H356" s="453"/>
      <c r="I356" s="451"/>
      <c r="J356" s="451"/>
      <c r="K356" s="413"/>
      <c r="L356" s="413"/>
      <c r="M356" s="413"/>
      <c r="N356" s="413"/>
    </row>
    <row r="357" spans="1:14" ht="12.75">
      <c r="A357" s="451"/>
      <c r="B357" s="451"/>
      <c r="C357" s="451"/>
      <c r="D357" s="451"/>
      <c r="E357" s="451"/>
      <c r="F357" s="451"/>
      <c r="G357" s="453"/>
      <c r="H357" s="453"/>
      <c r="I357" s="451"/>
      <c r="J357" s="451"/>
      <c r="K357" s="413"/>
      <c r="L357" s="413"/>
      <c r="M357" s="413"/>
      <c r="N357" s="413"/>
    </row>
    <row r="358" spans="1:14" ht="12.75">
      <c r="A358" s="451"/>
      <c r="B358" s="451"/>
      <c r="C358" s="451"/>
      <c r="D358" s="451"/>
      <c r="E358" s="451"/>
      <c r="F358" s="451"/>
      <c r="G358" s="453"/>
      <c r="H358" s="453"/>
      <c r="I358" s="451"/>
      <c r="J358" s="451"/>
      <c r="K358" s="413"/>
      <c r="L358" s="413"/>
      <c r="M358" s="413"/>
      <c r="N358" s="413"/>
    </row>
    <row r="359" spans="1:14" ht="12.75">
      <c r="A359" s="451"/>
      <c r="B359" s="451"/>
      <c r="C359" s="451"/>
      <c r="D359" s="451"/>
      <c r="E359" s="451"/>
      <c r="F359" s="451"/>
      <c r="G359" s="453"/>
      <c r="H359" s="453"/>
      <c r="I359" s="451"/>
      <c r="J359" s="451"/>
      <c r="K359" s="413"/>
      <c r="L359" s="413"/>
      <c r="M359" s="413"/>
      <c r="N359" s="413"/>
    </row>
    <row r="360" spans="1:14" ht="12.75">
      <c r="A360" s="451"/>
      <c r="B360" s="451"/>
      <c r="C360" s="451"/>
      <c r="D360" s="451"/>
      <c r="E360" s="451"/>
      <c r="F360" s="451"/>
      <c r="G360" s="453"/>
      <c r="H360" s="453"/>
      <c r="I360" s="451"/>
      <c r="J360" s="451"/>
      <c r="K360" s="413"/>
      <c r="L360" s="413"/>
      <c r="M360" s="413"/>
      <c r="N360" s="413"/>
    </row>
    <row r="361" spans="1:14" ht="12.75">
      <c r="A361" s="451"/>
      <c r="B361" s="451"/>
      <c r="C361" s="451"/>
      <c r="D361" s="451"/>
      <c r="E361" s="451"/>
      <c r="F361" s="451"/>
      <c r="G361" s="453"/>
      <c r="H361" s="453"/>
      <c r="I361" s="451"/>
      <c r="J361" s="451"/>
      <c r="K361" s="413"/>
      <c r="L361" s="413"/>
      <c r="M361" s="413"/>
      <c r="N361" s="413"/>
    </row>
    <row r="362" spans="1:14" ht="12.75">
      <c r="A362" s="451"/>
      <c r="B362" s="451"/>
      <c r="C362" s="451"/>
      <c r="D362" s="451"/>
      <c r="E362" s="451"/>
      <c r="F362" s="451"/>
      <c r="G362" s="453"/>
      <c r="H362" s="453"/>
      <c r="I362" s="451"/>
      <c r="J362" s="451"/>
      <c r="K362" s="413"/>
      <c r="L362" s="413"/>
      <c r="M362" s="413"/>
      <c r="N362" s="413"/>
    </row>
    <row r="363" spans="1:14" ht="12.75">
      <c r="A363" s="451"/>
      <c r="B363" s="451"/>
      <c r="C363" s="451"/>
      <c r="D363" s="451"/>
      <c r="E363" s="451"/>
      <c r="F363" s="451"/>
      <c r="G363" s="453"/>
      <c r="H363" s="453"/>
      <c r="I363" s="451"/>
      <c r="J363" s="451"/>
      <c r="K363" s="413"/>
      <c r="L363" s="413"/>
      <c r="M363" s="413"/>
      <c r="N363" s="413"/>
    </row>
    <row r="364" spans="1:14" ht="12.75">
      <c r="A364" s="451"/>
      <c r="B364" s="451"/>
      <c r="C364" s="451"/>
      <c r="D364" s="451"/>
      <c r="E364" s="451"/>
      <c r="F364" s="451"/>
      <c r="G364" s="453"/>
      <c r="H364" s="453"/>
      <c r="I364" s="451"/>
      <c r="J364" s="451"/>
      <c r="K364" s="413"/>
      <c r="L364" s="413"/>
      <c r="M364" s="413"/>
      <c r="N364" s="413"/>
    </row>
    <row r="365" spans="1:14" ht="12.75">
      <c r="A365" s="451"/>
      <c r="B365" s="451"/>
      <c r="C365" s="451"/>
      <c r="D365" s="451"/>
      <c r="E365" s="451"/>
      <c r="F365" s="451"/>
      <c r="G365" s="453"/>
      <c r="H365" s="453"/>
      <c r="I365" s="451"/>
      <c r="J365" s="451"/>
      <c r="K365" s="413"/>
      <c r="L365" s="413"/>
      <c r="M365" s="413"/>
      <c r="N365" s="413"/>
    </row>
    <row r="366" spans="1:14" ht="12.75">
      <c r="A366" s="451"/>
      <c r="B366" s="451"/>
      <c r="C366" s="451"/>
      <c r="D366" s="451"/>
      <c r="E366" s="451"/>
      <c r="F366" s="451"/>
      <c r="G366" s="453"/>
      <c r="H366" s="453"/>
      <c r="I366" s="451"/>
      <c r="J366" s="451"/>
      <c r="K366" s="413"/>
      <c r="L366" s="413"/>
      <c r="M366" s="413"/>
      <c r="N366" s="413"/>
    </row>
    <row r="367" spans="1:14" ht="12.75">
      <c r="A367" s="451"/>
      <c r="B367" s="451"/>
      <c r="C367" s="451"/>
      <c r="D367" s="451"/>
      <c r="E367" s="451"/>
      <c r="F367" s="451"/>
      <c r="G367" s="453"/>
      <c r="H367" s="453"/>
      <c r="I367" s="451"/>
      <c r="J367" s="451"/>
      <c r="K367" s="413"/>
      <c r="L367" s="413"/>
      <c r="M367" s="413"/>
      <c r="N367" s="413"/>
    </row>
    <row r="368" spans="1:14" ht="12.75">
      <c r="A368" s="451"/>
      <c r="B368" s="451"/>
      <c r="C368" s="451"/>
      <c r="D368" s="451"/>
      <c r="E368" s="451"/>
      <c r="F368" s="451"/>
      <c r="G368" s="453"/>
      <c r="H368" s="453"/>
      <c r="I368" s="451"/>
      <c r="J368" s="451"/>
      <c r="K368" s="413"/>
      <c r="L368" s="413"/>
      <c r="M368" s="413"/>
      <c r="N368" s="413"/>
    </row>
    <row r="369" spans="1:14" ht="12.75">
      <c r="A369" s="451"/>
      <c r="B369" s="451"/>
      <c r="C369" s="451"/>
      <c r="D369" s="451"/>
      <c r="E369" s="451"/>
      <c r="F369" s="451"/>
      <c r="G369" s="453"/>
      <c r="H369" s="453"/>
      <c r="I369" s="451"/>
      <c r="J369" s="451"/>
      <c r="K369" s="413"/>
      <c r="L369" s="413"/>
      <c r="M369" s="413"/>
      <c r="N369" s="413"/>
    </row>
    <row r="370" spans="1:14" ht="12.75">
      <c r="A370" s="451"/>
      <c r="B370" s="451"/>
      <c r="C370" s="451"/>
      <c r="D370" s="451"/>
      <c r="E370" s="451"/>
      <c r="F370" s="451"/>
      <c r="G370" s="453"/>
      <c r="H370" s="453"/>
      <c r="I370" s="451"/>
      <c r="J370" s="451"/>
      <c r="K370" s="413"/>
      <c r="L370" s="413"/>
      <c r="M370" s="413"/>
      <c r="N370" s="413"/>
    </row>
    <row r="371" spans="1:14" ht="12.75">
      <c r="A371" s="451"/>
      <c r="B371" s="451"/>
      <c r="C371" s="451"/>
      <c r="D371" s="451"/>
      <c r="E371" s="451"/>
      <c r="F371" s="451"/>
      <c r="G371" s="453"/>
      <c r="H371" s="453"/>
      <c r="I371" s="451"/>
      <c r="J371" s="451"/>
      <c r="K371" s="413"/>
      <c r="L371" s="413"/>
      <c r="M371" s="413"/>
      <c r="N371" s="413"/>
    </row>
    <row r="372" spans="1:14" ht="12.75">
      <c r="A372" s="451"/>
      <c r="B372" s="451"/>
      <c r="C372" s="451"/>
      <c r="D372" s="451"/>
      <c r="E372" s="451"/>
      <c r="F372" s="451"/>
      <c r="G372" s="453"/>
      <c r="H372" s="453"/>
      <c r="I372" s="451"/>
      <c r="J372" s="451"/>
      <c r="K372" s="413"/>
      <c r="L372" s="413"/>
      <c r="M372" s="413"/>
      <c r="N372" s="413"/>
    </row>
    <row r="373" spans="1:14" ht="12.75">
      <c r="A373" s="451"/>
      <c r="B373" s="450"/>
      <c r="C373" s="450"/>
      <c r="D373" s="450"/>
      <c r="E373" s="451"/>
      <c r="F373" s="451"/>
      <c r="G373" s="464"/>
      <c r="H373" s="464"/>
      <c r="I373" s="451"/>
      <c r="J373" s="451"/>
      <c r="K373" s="457"/>
      <c r="L373" s="457"/>
      <c r="M373" s="457"/>
      <c r="N373" s="457"/>
    </row>
    <row r="374" spans="1:14" ht="12.75">
      <c r="A374" s="450"/>
      <c r="B374" s="450"/>
      <c r="C374" s="450"/>
      <c r="D374" s="450"/>
      <c r="E374" s="451"/>
      <c r="F374" s="451"/>
      <c r="G374" s="451"/>
      <c r="H374" s="451"/>
      <c r="I374" s="451"/>
      <c r="J374" s="451"/>
      <c r="K374" s="452"/>
      <c r="L374" s="452"/>
      <c r="M374" s="452"/>
      <c r="N374" s="452"/>
    </row>
    <row r="375" spans="1:14" ht="12.75">
      <c r="A375" s="451"/>
      <c r="B375" s="451"/>
      <c r="C375" s="451"/>
      <c r="D375" s="451"/>
      <c r="E375" s="453"/>
      <c r="F375" s="453"/>
      <c r="G375" s="453"/>
      <c r="H375" s="453"/>
      <c r="I375" s="451"/>
      <c r="J375" s="451"/>
      <c r="K375" s="413"/>
      <c r="L375" s="413"/>
      <c r="M375" s="413"/>
      <c r="N375" s="413"/>
    </row>
    <row r="376" spans="1:14" ht="12.75">
      <c r="A376" s="451"/>
      <c r="B376" s="451"/>
      <c r="C376" s="451"/>
      <c r="D376" s="451"/>
      <c r="E376" s="453"/>
      <c r="F376" s="453"/>
      <c r="G376" s="453"/>
      <c r="H376" s="453"/>
      <c r="I376" s="451"/>
      <c r="J376" s="451"/>
      <c r="K376" s="413"/>
      <c r="L376" s="413"/>
      <c r="M376" s="413"/>
      <c r="N376" s="413"/>
    </row>
    <row r="377" spans="1:14" ht="12.75">
      <c r="A377" s="451"/>
      <c r="B377" s="451"/>
      <c r="C377" s="451"/>
      <c r="D377" s="451"/>
      <c r="E377" s="453"/>
      <c r="F377" s="453"/>
      <c r="G377" s="453"/>
      <c r="H377" s="453"/>
      <c r="I377" s="451"/>
      <c r="J377" s="451"/>
      <c r="K377" s="413"/>
      <c r="L377" s="413"/>
      <c r="M377" s="413"/>
      <c r="N377" s="413"/>
    </row>
    <row r="378" spans="1:14" ht="12.75">
      <c r="A378" s="451"/>
      <c r="B378" s="450"/>
      <c r="C378" s="450"/>
      <c r="D378" s="450"/>
      <c r="E378" s="464"/>
      <c r="F378" s="464"/>
      <c r="G378" s="464"/>
      <c r="H378" s="464"/>
      <c r="I378" s="451"/>
      <c r="J378" s="451"/>
      <c r="K378" s="457"/>
      <c r="L378" s="457"/>
      <c r="M378" s="457"/>
      <c r="N378" s="457"/>
    </row>
    <row r="379" spans="1:14" ht="12.75">
      <c r="A379" s="458"/>
      <c r="B379" s="450"/>
      <c r="C379" s="450"/>
      <c r="D379" s="450"/>
      <c r="E379" s="454"/>
      <c r="F379" s="454"/>
      <c r="G379" s="454"/>
      <c r="H379" s="454"/>
      <c r="I379" s="454"/>
      <c r="J379" s="454"/>
      <c r="K379" s="452"/>
      <c r="L379" s="452"/>
      <c r="M379" s="452"/>
      <c r="N379" s="452"/>
    </row>
    <row r="380" spans="1:14" ht="12.75">
      <c r="A380" s="460"/>
      <c r="B380" s="461"/>
      <c r="C380" s="461"/>
      <c r="D380" s="461"/>
      <c r="E380" s="459"/>
      <c r="F380" s="459"/>
      <c r="G380" s="459"/>
      <c r="H380" s="459"/>
      <c r="I380" s="459"/>
      <c r="J380" s="459"/>
      <c r="K380" s="413"/>
      <c r="L380" s="413"/>
      <c r="M380" s="413"/>
      <c r="N380" s="413"/>
    </row>
    <row r="381" spans="1:14" ht="12.75">
      <c r="A381" s="460"/>
      <c r="B381" s="450"/>
      <c r="C381" s="450"/>
      <c r="D381" s="450"/>
      <c r="E381" s="459"/>
      <c r="F381" s="459"/>
      <c r="G381" s="459"/>
      <c r="H381" s="459"/>
      <c r="I381" s="459"/>
      <c r="J381" s="459"/>
      <c r="K381" s="452"/>
      <c r="L381" s="452"/>
      <c r="M381" s="452"/>
      <c r="N381" s="452"/>
    </row>
    <row r="382" spans="1:14" ht="12.75">
      <c r="A382" s="460"/>
      <c r="B382" s="461"/>
      <c r="C382" s="461"/>
      <c r="D382" s="461"/>
      <c r="E382" s="459"/>
      <c r="F382" s="459"/>
      <c r="G382" s="459"/>
      <c r="H382" s="459"/>
      <c r="I382" s="459"/>
      <c r="J382" s="459"/>
      <c r="K382" s="413"/>
      <c r="L382" s="413"/>
      <c r="M382" s="413"/>
      <c r="N382" s="413"/>
    </row>
    <row r="383" spans="1:14" ht="12.75">
      <c r="A383" s="454"/>
      <c r="B383" s="461"/>
      <c r="C383" s="461"/>
      <c r="D383" s="461"/>
      <c r="E383" s="459"/>
      <c r="F383" s="459"/>
      <c r="G383" s="459"/>
      <c r="H383" s="459"/>
      <c r="I383" s="459"/>
      <c r="J383" s="459"/>
      <c r="K383" s="413"/>
      <c r="L383" s="413"/>
      <c r="M383" s="413"/>
      <c r="N383" s="413"/>
    </row>
    <row r="384" spans="1:14" ht="12.75">
      <c r="A384" s="454"/>
      <c r="B384" s="455"/>
      <c r="C384" s="455"/>
      <c r="D384" s="455"/>
      <c r="E384" s="456"/>
      <c r="F384" s="456"/>
      <c r="G384" s="456"/>
      <c r="H384" s="456"/>
      <c r="I384" s="456"/>
      <c r="J384" s="456"/>
      <c r="K384" s="457"/>
      <c r="L384" s="457"/>
      <c r="M384" s="457"/>
      <c r="N384" s="457"/>
    </row>
    <row r="385" spans="1:14" ht="12.75">
      <c r="A385" s="454"/>
      <c r="B385" s="455"/>
      <c r="C385" s="455"/>
      <c r="D385" s="455"/>
      <c r="E385" s="456"/>
      <c r="F385" s="456"/>
      <c r="G385" s="456"/>
      <c r="H385" s="456"/>
      <c r="I385" s="456"/>
      <c r="J385" s="456"/>
      <c r="K385" s="457"/>
      <c r="L385" s="457"/>
      <c r="M385" s="457"/>
      <c r="N385" s="457"/>
    </row>
    <row r="386" spans="1:14" ht="12.75">
      <c r="A386" s="454"/>
      <c r="B386" s="455"/>
      <c r="C386" s="455"/>
      <c r="D386" s="455"/>
      <c r="E386" s="456"/>
      <c r="F386" s="456"/>
      <c r="G386" s="456"/>
      <c r="H386" s="456"/>
      <c r="I386" s="456"/>
      <c r="J386" s="456"/>
      <c r="K386" s="457"/>
      <c r="L386" s="457"/>
      <c r="M386" s="457"/>
      <c r="N386" s="457"/>
    </row>
    <row r="387" spans="1:14" ht="12.75">
      <c r="A387" s="454"/>
      <c r="B387" s="455"/>
      <c r="C387" s="455"/>
      <c r="D387" s="455"/>
      <c r="E387" s="456"/>
      <c r="F387" s="456"/>
      <c r="G387" s="456"/>
      <c r="H387" s="456"/>
      <c r="I387" s="456"/>
      <c r="J387" s="456"/>
      <c r="K387" s="457"/>
      <c r="L387" s="457"/>
      <c r="M387" s="457"/>
      <c r="N387" s="457"/>
    </row>
    <row r="388" spans="1:14" ht="12.75">
      <c r="A388" s="454"/>
      <c r="B388" s="455"/>
      <c r="C388" s="455"/>
      <c r="D388" s="455"/>
      <c r="E388" s="456"/>
      <c r="F388" s="456"/>
      <c r="G388" s="456"/>
      <c r="H388" s="456"/>
      <c r="I388" s="456"/>
      <c r="J388" s="456"/>
      <c r="K388" s="457"/>
      <c r="L388" s="457"/>
      <c r="M388" s="457"/>
      <c r="N388" s="457"/>
    </row>
    <row r="389" spans="1:14" ht="12.75">
      <c r="A389" s="454"/>
      <c r="B389" s="455"/>
      <c r="C389" s="455"/>
      <c r="D389" s="455"/>
      <c r="E389" s="456"/>
      <c r="F389" s="456"/>
      <c r="G389" s="456"/>
      <c r="H389" s="456"/>
      <c r="I389" s="456"/>
      <c r="J389" s="456"/>
      <c r="K389" s="457"/>
      <c r="L389" s="457"/>
      <c r="M389" s="457"/>
      <c r="N389" s="457"/>
    </row>
    <row r="390" spans="1:14" ht="12.75">
      <c r="A390" s="454"/>
      <c r="B390" s="455"/>
      <c r="C390" s="455"/>
      <c r="D390" s="455"/>
      <c r="E390" s="456"/>
      <c r="F390" s="456"/>
      <c r="G390" s="456"/>
      <c r="H390" s="456"/>
      <c r="I390" s="456"/>
      <c r="J390" s="456"/>
      <c r="K390" s="457"/>
      <c r="L390" s="457"/>
      <c r="M390" s="457"/>
      <c r="N390" s="457"/>
    </row>
    <row r="391" spans="1:14" ht="12.75">
      <c r="A391" s="454"/>
      <c r="B391" s="455"/>
      <c r="C391" s="455"/>
      <c r="D391" s="455"/>
      <c r="E391" s="456"/>
      <c r="F391" s="456"/>
      <c r="G391" s="456"/>
      <c r="H391" s="456"/>
      <c r="I391" s="456"/>
      <c r="J391" s="456"/>
      <c r="K391" s="457"/>
      <c r="L391" s="457"/>
      <c r="M391" s="457"/>
      <c r="N391" s="457"/>
    </row>
    <row r="392" spans="1:14" ht="12.75">
      <c r="A392" s="458"/>
      <c r="B392" s="450"/>
      <c r="C392" s="450"/>
      <c r="D392" s="450"/>
      <c r="E392" s="454"/>
      <c r="F392" s="454"/>
      <c r="G392" s="454"/>
      <c r="H392" s="454"/>
      <c r="I392" s="454"/>
      <c r="J392" s="459"/>
      <c r="K392" s="452"/>
      <c r="L392" s="452"/>
      <c r="M392" s="452"/>
      <c r="N392" s="452"/>
    </row>
    <row r="393" spans="1:14" ht="12.75">
      <c r="A393" s="460"/>
      <c r="B393" s="461"/>
      <c r="C393" s="461"/>
      <c r="D393" s="461"/>
      <c r="E393" s="459"/>
      <c r="F393" s="459"/>
      <c r="G393" s="459"/>
      <c r="H393" s="459"/>
      <c r="I393" s="454"/>
      <c r="J393" s="459"/>
      <c r="K393" s="413"/>
      <c r="L393" s="413"/>
      <c r="M393" s="413"/>
      <c r="N393" s="413"/>
    </row>
    <row r="394" spans="1:14" ht="12.75">
      <c r="A394" s="460"/>
      <c r="B394" s="461"/>
      <c r="C394" s="461"/>
      <c r="D394" s="461"/>
      <c r="E394" s="459"/>
      <c r="F394" s="459"/>
      <c r="G394" s="459"/>
      <c r="H394" s="459"/>
      <c r="I394" s="454"/>
      <c r="J394" s="459"/>
      <c r="K394" s="413"/>
      <c r="L394" s="413"/>
      <c r="M394" s="413"/>
      <c r="N394" s="413"/>
    </row>
    <row r="395" spans="1:14" ht="12.75">
      <c r="A395" s="460"/>
      <c r="B395" s="461"/>
      <c r="C395" s="461"/>
      <c r="D395" s="461"/>
      <c r="E395" s="459"/>
      <c r="F395" s="459"/>
      <c r="G395" s="459"/>
      <c r="H395" s="459"/>
      <c r="I395" s="454"/>
      <c r="J395" s="459"/>
      <c r="K395" s="413"/>
      <c r="L395" s="413"/>
      <c r="M395" s="413"/>
      <c r="N395" s="413"/>
    </row>
    <row r="396" spans="1:14" ht="12.75">
      <c r="A396" s="460"/>
      <c r="B396" s="461"/>
      <c r="C396" s="461"/>
      <c r="D396" s="461"/>
      <c r="E396" s="459"/>
      <c r="F396" s="459"/>
      <c r="G396" s="459"/>
      <c r="H396" s="459"/>
      <c r="I396" s="454"/>
      <c r="J396" s="459"/>
      <c r="K396" s="413"/>
      <c r="L396" s="413"/>
      <c r="M396" s="413"/>
      <c r="N396" s="413"/>
    </row>
    <row r="397" spans="1:14" ht="12.75">
      <c r="A397" s="460"/>
      <c r="B397" s="461"/>
      <c r="C397" s="461"/>
      <c r="D397" s="461"/>
      <c r="E397" s="459"/>
      <c r="F397" s="459"/>
      <c r="G397" s="459"/>
      <c r="H397" s="459"/>
      <c r="I397" s="454"/>
      <c r="J397" s="459"/>
      <c r="K397" s="413"/>
      <c r="L397" s="413"/>
      <c r="M397" s="413"/>
      <c r="N397" s="413"/>
    </row>
    <row r="398" spans="1:14" ht="12.75">
      <c r="A398" s="460"/>
      <c r="B398" s="455"/>
      <c r="C398" s="455"/>
      <c r="D398" s="455"/>
      <c r="E398" s="456"/>
      <c r="F398" s="456"/>
      <c r="G398" s="456"/>
      <c r="H398" s="456"/>
      <c r="I398" s="454"/>
      <c r="J398" s="459"/>
      <c r="K398" s="457"/>
      <c r="L398" s="457"/>
      <c r="M398" s="457"/>
      <c r="N398" s="457"/>
    </row>
    <row r="399" spans="1:14" ht="12.75">
      <c r="A399" s="458"/>
      <c r="B399" s="450"/>
      <c r="C399" s="450"/>
      <c r="D399" s="450"/>
      <c r="E399" s="454"/>
      <c r="F399" s="454"/>
      <c r="G399" s="454"/>
      <c r="H399" s="454"/>
      <c r="I399" s="454"/>
      <c r="J399" s="459"/>
      <c r="K399" s="452"/>
      <c r="L399" s="452"/>
      <c r="M399" s="452"/>
      <c r="N399" s="452"/>
    </row>
    <row r="400" spans="1:14" ht="12.75">
      <c r="A400" s="460"/>
      <c r="B400" s="461"/>
      <c r="C400" s="461"/>
      <c r="D400" s="461"/>
      <c r="E400" s="459"/>
      <c r="F400" s="459"/>
      <c r="G400" s="459"/>
      <c r="H400" s="459"/>
      <c r="I400" s="454"/>
      <c r="J400" s="459"/>
      <c r="K400" s="413"/>
      <c r="L400" s="413"/>
      <c r="M400" s="413"/>
      <c r="N400" s="413"/>
    </row>
    <row r="401" spans="1:14" ht="12.75">
      <c r="A401" s="454"/>
      <c r="B401" s="461"/>
      <c r="C401" s="461"/>
      <c r="D401" s="461"/>
      <c r="E401" s="459"/>
      <c r="F401" s="459"/>
      <c r="G401" s="459"/>
      <c r="H401" s="459"/>
      <c r="I401" s="454"/>
      <c r="J401" s="459"/>
      <c r="K401" s="413"/>
      <c r="L401" s="413"/>
      <c r="M401" s="413"/>
      <c r="N401" s="413"/>
    </row>
    <row r="402" spans="1:14" ht="12.75">
      <c r="A402" s="454"/>
      <c r="B402" s="455"/>
      <c r="C402" s="455"/>
      <c r="D402" s="455"/>
      <c r="E402" s="459"/>
      <c r="F402" s="459"/>
      <c r="G402" s="456"/>
      <c r="H402" s="456"/>
      <c r="I402" s="454"/>
      <c r="J402" s="459"/>
      <c r="K402" s="457"/>
      <c r="L402" s="457"/>
      <c r="M402" s="457"/>
      <c r="N402" s="457"/>
    </row>
    <row r="403" spans="1:14" ht="12.75">
      <c r="A403" s="462"/>
      <c r="B403" s="450"/>
      <c r="C403" s="450"/>
      <c r="D403" s="450"/>
      <c r="E403" s="454"/>
      <c r="F403" s="454"/>
      <c r="G403" s="454"/>
      <c r="H403" s="454"/>
      <c r="I403" s="454"/>
      <c r="J403" s="459"/>
      <c r="K403" s="452"/>
      <c r="L403" s="452"/>
      <c r="M403" s="452"/>
      <c r="N403" s="452"/>
    </row>
    <row r="404" spans="1:14" ht="12.75">
      <c r="A404" s="452"/>
      <c r="B404" s="461"/>
      <c r="C404" s="461"/>
      <c r="D404" s="461"/>
      <c r="E404" s="459"/>
      <c r="F404" s="459"/>
      <c r="G404" s="459"/>
      <c r="H404" s="459"/>
      <c r="I404" s="454"/>
      <c r="J404" s="459"/>
      <c r="K404" s="413"/>
      <c r="L404" s="413"/>
      <c r="M404" s="413"/>
      <c r="N404" s="413"/>
    </row>
    <row r="405" spans="1:14" ht="12.75">
      <c r="A405" s="452"/>
      <c r="B405" s="461"/>
      <c r="C405" s="461"/>
      <c r="D405" s="461"/>
      <c r="E405" s="459"/>
      <c r="F405" s="459"/>
      <c r="G405" s="459"/>
      <c r="H405" s="459"/>
      <c r="I405" s="454"/>
      <c r="J405" s="459"/>
      <c r="K405" s="413"/>
      <c r="L405" s="413"/>
      <c r="M405" s="413"/>
      <c r="N405" s="413"/>
    </row>
    <row r="406" spans="1:14" ht="12.75">
      <c r="A406" s="460"/>
      <c r="B406" s="461"/>
      <c r="C406" s="461"/>
      <c r="D406" s="461"/>
      <c r="E406" s="459"/>
      <c r="F406" s="459"/>
      <c r="G406" s="459"/>
      <c r="H406" s="459"/>
      <c r="I406" s="454"/>
      <c r="J406" s="459"/>
      <c r="K406" s="413"/>
      <c r="L406" s="413"/>
      <c r="M406" s="413"/>
      <c r="N406" s="413"/>
    </row>
    <row r="407" spans="1:14" ht="12.75">
      <c r="A407" s="451"/>
      <c r="B407" s="461"/>
      <c r="C407" s="461"/>
      <c r="D407" s="461"/>
      <c r="E407" s="459"/>
      <c r="F407" s="459"/>
      <c r="G407" s="459"/>
      <c r="H407" s="459"/>
      <c r="I407" s="454"/>
      <c r="J407" s="459"/>
      <c r="K407" s="413"/>
      <c r="L407" s="413"/>
      <c r="M407" s="413"/>
      <c r="N407" s="413"/>
    </row>
    <row r="408" spans="1:14" ht="12.75">
      <c r="A408" s="451"/>
      <c r="B408" s="461"/>
      <c r="C408" s="461"/>
      <c r="D408" s="461"/>
      <c r="E408" s="459"/>
      <c r="F408" s="459"/>
      <c r="G408" s="459"/>
      <c r="H408" s="459"/>
      <c r="I408" s="454"/>
      <c r="J408" s="459"/>
      <c r="K408" s="413"/>
      <c r="L408" s="413"/>
      <c r="M408" s="413"/>
      <c r="N408" s="413"/>
    </row>
    <row r="409" spans="1:14" ht="12.75">
      <c r="A409" s="460"/>
      <c r="B409" s="461"/>
      <c r="C409" s="461"/>
      <c r="D409" s="461"/>
      <c r="E409" s="459"/>
      <c r="F409" s="459"/>
      <c r="G409" s="459"/>
      <c r="H409" s="459"/>
      <c r="I409" s="454"/>
      <c r="J409" s="459"/>
      <c r="K409" s="413"/>
      <c r="L409" s="413"/>
      <c r="M409" s="413"/>
      <c r="N409" s="413"/>
    </row>
    <row r="410" spans="1:14" ht="12.75">
      <c r="A410" s="460"/>
      <c r="B410" s="455"/>
      <c r="C410" s="455"/>
      <c r="D410" s="455"/>
      <c r="E410" s="459"/>
      <c r="F410" s="459"/>
      <c r="G410" s="456"/>
      <c r="H410" s="456"/>
      <c r="I410" s="454"/>
      <c r="J410" s="459"/>
      <c r="K410" s="457"/>
      <c r="L410" s="457"/>
      <c r="M410" s="457"/>
      <c r="N410" s="457"/>
    </row>
    <row r="411" spans="1:14" ht="12.75">
      <c r="A411" s="462"/>
      <c r="B411" s="450"/>
      <c r="C411" s="450"/>
      <c r="D411" s="450"/>
      <c r="E411" s="454"/>
      <c r="F411" s="454"/>
      <c r="G411" s="454"/>
      <c r="H411" s="454"/>
      <c r="I411" s="454"/>
      <c r="J411" s="459"/>
      <c r="K411" s="452"/>
      <c r="L411" s="452"/>
      <c r="M411" s="452"/>
      <c r="N411" s="452"/>
    </row>
    <row r="412" spans="1:14" ht="12.75">
      <c r="A412" s="452"/>
      <c r="B412" s="461"/>
      <c r="C412" s="461"/>
      <c r="D412" s="461"/>
      <c r="E412" s="459"/>
      <c r="F412" s="459"/>
      <c r="G412" s="459"/>
      <c r="H412" s="459"/>
      <c r="I412" s="454"/>
      <c r="J412" s="459"/>
      <c r="K412" s="413"/>
      <c r="L412" s="413"/>
      <c r="M412" s="413"/>
      <c r="N412" s="413"/>
    </row>
    <row r="413" spans="1:14" ht="12.75">
      <c r="A413" s="452"/>
      <c r="B413" s="461"/>
      <c r="C413" s="461"/>
      <c r="D413" s="461"/>
      <c r="E413" s="459"/>
      <c r="F413" s="459"/>
      <c r="G413" s="459"/>
      <c r="H413" s="459"/>
      <c r="I413" s="454"/>
      <c r="J413" s="459"/>
      <c r="K413" s="413"/>
      <c r="L413" s="413"/>
      <c r="M413" s="413"/>
      <c r="N413" s="413"/>
    </row>
    <row r="414" spans="1:14" ht="12.75">
      <c r="A414" s="451"/>
      <c r="B414" s="461"/>
      <c r="C414" s="461"/>
      <c r="D414" s="461"/>
      <c r="E414" s="459"/>
      <c r="F414" s="459"/>
      <c r="G414" s="459"/>
      <c r="H414" s="459"/>
      <c r="I414" s="454"/>
      <c r="J414" s="459"/>
      <c r="K414" s="413"/>
      <c r="L414" s="413"/>
      <c r="M414" s="413"/>
      <c r="N414" s="413"/>
    </row>
    <row r="415" spans="1:14" ht="12.75">
      <c r="A415" s="463"/>
      <c r="B415" s="455"/>
      <c r="C415" s="455"/>
      <c r="D415" s="455"/>
      <c r="E415" s="459"/>
      <c r="F415" s="459"/>
      <c r="G415" s="456"/>
      <c r="H415" s="456"/>
      <c r="I415" s="454"/>
      <c r="J415" s="459"/>
      <c r="K415" s="457"/>
      <c r="L415" s="457"/>
      <c r="M415" s="457"/>
      <c r="N415" s="457"/>
    </row>
    <row r="416" spans="1:14" ht="12.75">
      <c r="A416" s="458"/>
      <c r="B416" s="450"/>
      <c r="C416" s="450"/>
      <c r="D416" s="450"/>
      <c r="E416" s="454"/>
      <c r="F416" s="454"/>
      <c r="G416" s="454"/>
      <c r="H416" s="454"/>
      <c r="I416" s="454"/>
      <c r="J416" s="454"/>
      <c r="K416" s="452"/>
      <c r="L416" s="452"/>
      <c r="M416" s="452"/>
      <c r="N416" s="452"/>
    </row>
    <row r="417" spans="1:14" ht="12.75">
      <c r="A417" s="460"/>
      <c r="B417" s="454"/>
      <c r="C417" s="454"/>
      <c r="D417" s="454"/>
      <c r="E417" s="459"/>
      <c r="F417" s="459"/>
      <c r="G417" s="459"/>
      <c r="H417" s="459"/>
      <c r="I417" s="459"/>
      <c r="J417" s="459"/>
      <c r="K417" s="413"/>
      <c r="L417" s="413"/>
      <c r="M417" s="413"/>
      <c r="N417" s="413"/>
    </row>
    <row r="418" spans="1:14" ht="12.75">
      <c r="A418" s="451"/>
      <c r="B418" s="461"/>
      <c r="C418" s="461"/>
      <c r="D418" s="461"/>
      <c r="E418" s="459"/>
      <c r="F418" s="459"/>
      <c r="G418" s="459"/>
      <c r="H418" s="459"/>
      <c r="I418" s="459"/>
      <c r="J418" s="459"/>
      <c r="K418" s="413"/>
      <c r="L418" s="413"/>
      <c r="M418" s="413"/>
      <c r="N418" s="413"/>
    </row>
    <row r="419" spans="1:14" ht="12.75">
      <c r="A419" s="451"/>
      <c r="B419" s="455"/>
      <c r="C419" s="455"/>
      <c r="D419" s="455"/>
      <c r="E419" s="456"/>
      <c r="F419" s="456"/>
      <c r="G419" s="456"/>
      <c r="H419" s="456"/>
      <c r="I419" s="456"/>
      <c r="J419" s="456"/>
      <c r="K419" s="457"/>
      <c r="L419" s="457"/>
      <c r="M419" s="457"/>
      <c r="N419" s="457"/>
    </row>
    <row r="420" spans="1:14" ht="12.75">
      <c r="A420" s="451"/>
      <c r="B420" s="455"/>
      <c r="C420" s="455"/>
      <c r="D420" s="455"/>
      <c r="E420" s="456"/>
      <c r="F420" s="456"/>
      <c r="G420" s="456"/>
      <c r="H420" s="456"/>
      <c r="I420" s="456"/>
      <c r="J420" s="456"/>
      <c r="K420" s="457"/>
      <c r="L420" s="457"/>
      <c r="M420" s="457"/>
      <c r="N420" s="457"/>
    </row>
    <row r="421" spans="1:14" ht="12.75">
      <c r="A421" s="451"/>
      <c r="B421" s="455"/>
      <c r="C421" s="455"/>
      <c r="D421" s="455"/>
      <c r="E421" s="456"/>
      <c r="F421" s="456"/>
      <c r="G421" s="456"/>
      <c r="H421" s="456"/>
      <c r="I421" s="456"/>
      <c r="J421" s="456"/>
      <c r="K421" s="457"/>
      <c r="L421" s="457"/>
      <c r="M421" s="457"/>
      <c r="N421" s="457"/>
    </row>
    <row r="422" spans="1:14" ht="12.75">
      <c r="A422" s="451"/>
      <c r="B422" s="455"/>
      <c r="C422" s="455"/>
      <c r="D422" s="455"/>
      <c r="E422" s="456"/>
      <c r="F422" s="456"/>
      <c r="G422" s="456"/>
      <c r="H422" s="456"/>
      <c r="I422" s="456"/>
      <c r="J422" s="456"/>
      <c r="K422" s="457"/>
      <c r="L422" s="457"/>
      <c r="M422" s="457"/>
      <c r="N422" s="457"/>
    </row>
    <row r="423" spans="1:14" ht="12.75">
      <c r="A423" s="451"/>
      <c r="B423" s="455"/>
      <c r="C423" s="455"/>
      <c r="D423" s="455"/>
      <c r="E423" s="456"/>
      <c r="F423" s="456"/>
      <c r="G423" s="456"/>
      <c r="H423" s="456"/>
      <c r="I423" s="456"/>
      <c r="J423" s="456"/>
      <c r="K423" s="457"/>
      <c r="L423" s="457"/>
      <c r="M423" s="457"/>
      <c r="N423" s="457"/>
    </row>
    <row r="424" spans="1:14" ht="12.75">
      <c r="A424" s="451"/>
      <c r="B424" s="455"/>
      <c r="C424" s="455"/>
      <c r="D424" s="455"/>
      <c r="E424" s="456"/>
      <c r="F424" s="456"/>
      <c r="G424" s="456"/>
      <c r="H424" s="456"/>
      <c r="I424" s="456"/>
      <c r="J424" s="456"/>
      <c r="K424" s="457"/>
      <c r="L424" s="457"/>
      <c r="M424" s="457"/>
      <c r="N424" s="457"/>
    </row>
    <row r="425" spans="1:14" ht="12.75">
      <c r="A425" s="450"/>
      <c r="B425" s="450"/>
      <c r="C425" s="450"/>
      <c r="D425" s="450"/>
      <c r="E425" s="451"/>
      <c r="F425" s="451"/>
      <c r="G425" s="451"/>
      <c r="H425" s="451"/>
      <c r="I425" s="451"/>
      <c r="J425" s="451"/>
      <c r="K425" s="452"/>
      <c r="L425" s="452"/>
      <c r="M425" s="452"/>
      <c r="N425" s="452"/>
    </row>
    <row r="426" spans="1:14" ht="12.75">
      <c r="A426" s="451"/>
      <c r="B426" s="451"/>
      <c r="C426" s="451"/>
      <c r="D426" s="451"/>
      <c r="E426" s="451"/>
      <c r="F426" s="451"/>
      <c r="G426" s="453"/>
      <c r="H426" s="453"/>
      <c r="I426" s="453"/>
      <c r="J426" s="453"/>
      <c r="K426" s="413"/>
      <c r="L426" s="413"/>
      <c r="M426" s="413"/>
      <c r="N426" s="413"/>
    </row>
    <row r="427" spans="1:14" ht="12.75">
      <c r="A427" s="451"/>
      <c r="B427" s="451"/>
      <c r="C427" s="451"/>
      <c r="D427" s="451"/>
      <c r="E427" s="451"/>
      <c r="F427" s="451"/>
      <c r="G427" s="453"/>
      <c r="H427" s="453"/>
      <c r="I427" s="453"/>
      <c r="J427" s="453"/>
      <c r="K427" s="413"/>
      <c r="L427" s="413"/>
      <c r="M427" s="413"/>
      <c r="N427" s="413"/>
    </row>
    <row r="428" spans="1:14" ht="12.75">
      <c r="A428" s="451"/>
      <c r="B428" s="451"/>
      <c r="C428" s="451"/>
      <c r="D428" s="451"/>
      <c r="E428" s="451"/>
      <c r="F428" s="451"/>
      <c r="G428" s="453"/>
      <c r="H428" s="453"/>
      <c r="I428" s="453"/>
      <c r="J428" s="453"/>
      <c r="K428" s="413"/>
      <c r="L428" s="413"/>
      <c r="M428" s="413"/>
      <c r="N428" s="413"/>
    </row>
    <row r="429" spans="1:14" ht="12.75">
      <c r="A429" s="451"/>
      <c r="B429" s="451"/>
      <c r="C429" s="451"/>
      <c r="D429" s="451"/>
      <c r="E429" s="451"/>
      <c r="F429" s="451"/>
      <c r="G429" s="453"/>
      <c r="H429" s="453"/>
      <c r="I429" s="453"/>
      <c r="J429" s="453"/>
      <c r="K429" s="413"/>
      <c r="L429" s="413"/>
      <c r="M429" s="413"/>
      <c r="N429" s="413"/>
    </row>
    <row r="430" spans="1:14" ht="12.75">
      <c r="A430" s="451"/>
      <c r="B430" s="451"/>
      <c r="C430" s="451"/>
      <c r="D430" s="451"/>
      <c r="E430" s="451"/>
      <c r="F430" s="451"/>
      <c r="G430" s="453"/>
      <c r="H430" s="453"/>
      <c r="I430" s="453"/>
      <c r="J430" s="453"/>
      <c r="K430" s="413"/>
      <c r="L430" s="413"/>
      <c r="M430" s="413"/>
      <c r="N430" s="413"/>
    </row>
    <row r="431" spans="1:14" ht="12.75">
      <c r="A431" s="451"/>
      <c r="B431" s="450"/>
      <c r="C431" s="450"/>
      <c r="D431" s="450"/>
      <c r="E431" s="451"/>
      <c r="F431" s="451"/>
      <c r="G431" s="464"/>
      <c r="H431" s="464"/>
      <c r="I431" s="464"/>
      <c r="J431" s="464"/>
      <c r="K431" s="457"/>
      <c r="L431" s="457"/>
      <c r="M431" s="457"/>
      <c r="N431" s="457"/>
    </row>
    <row r="432" spans="1:14" ht="12.75">
      <c r="A432" s="450"/>
      <c r="B432" s="450"/>
      <c r="C432" s="450"/>
      <c r="D432" s="450"/>
      <c r="E432" s="451"/>
      <c r="F432" s="451"/>
      <c r="G432" s="451"/>
      <c r="H432" s="451"/>
      <c r="I432" s="451"/>
      <c r="J432" s="451"/>
      <c r="K432" s="452"/>
      <c r="L432" s="452"/>
      <c r="M432" s="452"/>
      <c r="N432" s="452"/>
    </row>
    <row r="433" spans="1:14" ht="12.75">
      <c r="A433" s="452"/>
      <c r="B433" s="451"/>
      <c r="C433" s="451"/>
      <c r="D433" s="451"/>
      <c r="E433" s="451"/>
      <c r="F433" s="451"/>
      <c r="G433" s="453"/>
      <c r="H433" s="453"/>
      <c r="I433" s="451"/>
      <c r="J433" s="451"/>
      <c r="K433" s="413"/>
      <c r="L433" s="413"/>
      <c r="M433" s="413"/>
      <c r="N433" s="413"/>
    </row>
    <row r="434" spans="1:14" ht="12.75">
      <c r="A434" s="452"/>
      <c r="B434" s="451"/>
      <c r="C434" s="451"/>
      <c r="D434" s="451"/>
      <c r="E434" s="451"/>
      <c r="F434" s="451"/>
      <c r="G434" s="453"/>
      <c r="H434" s="453"/>
      <c r="I434" s="451"/>
      <c r="J434" s="451"/>
      <c r="K434" s="413"/>
      <c r="L434" s="413"/>
      <c r="M434" s="413"/>
      <c r="N434" s="413"/>
    </row>
    <row r="435" spans="1:14" ht="16.5" customHeight="1">
      <c r="A435" s="452"/>
      <c r="B435" s="451"/>
      <c r="C435" s="451"/>
      <c r="D435" s="451"/>
      <c r="E435" s="451"/>
      <c r="F435" s="451"/>
      <c r="G435" s="453"/>
      <c r="H435" s="453"/>
      <c r="I435" s="451"/>
      <c r="J435" s="451"/>
      <c r="K435" s="413"/>
      <c r="L435" s="413"/>
      <c r="M435" s="413"/>
      <c r="N435" s="413"/>
    </row>
    <row r="436" spans="1:14" ht="12.75">
      <c r="A436" s="451"/>
      <c r="B436" s="451"/>
      <c r="C436" s="451"/>
      <c r="D436" s="451"/>
      <c r="E436" s="451"/>
      <c r="F436" s="451"/>
      <c r="G436" s="453"/>
      <c r="H436" s="453"/>
      <c r="I436" s="451"/>
      <c r="J436" s="451"/>
      <c r="K436" s="413"/>
      <c r="L436" s="413"/>
      <c r="M436" s="413"/>
      <c r="N436" s="413"/>
    </row>
    <row r="437" spans="1:14" ht="12.75">
      <c r="A437" s="463"/>
      <c r="B437" s="451"/>
      <c r="C437" s="451"/>
      <c r="D437" s="451"/>
      <c r="E437" s="451"/>
      <c r="F437" s="451"/>
      <c r="G437" s="453"/>
      <c r="H437" s="453"/>
      <c r="I437" s="451"/>
      <c r="J437" s="451"/>
      <c r="K437" s="413"/>
      <c r="L437" s="413"/>
      <c r="M437" s="413"/>
      <c r="N437" s="413"/>
    </row>
    <row r="438" spans="1:14" ht="12.75">
      <c r="A438" s="451"/>
      <c r="B438" s="451"/>
      <c r="C438" s="451"/>
      <c r="D438" s="451"/>
      <c r="E438" s="451"/>
      <c r="F438" s="451"/>
      <c r="G438" s="453"/>
      <c r="H438" s="453"/>
      <c r="I438" s="451"/>
      <c r="J438" s="451"/>
      <c r="K438" s="413"/>
      <c r="L438" s="413"/>
      <c r="M438" s="413"/>
      <c r="N438" s="413"/>
    </row>
    <row r="439" spans="1:14" ht="12.75">
      <c r="A439" s="451"/>
      <c r="B439" s="451"/>
      <c r="C439" s="451"/>
      <c r="D439" s="451"/>
      <c r="E439" s="451"/>
      <c r="F439" s="451"/>
      <c r="G439" s="453"/>
      <c r="H439" s="453"/>
      <c r="I439" s="451"/>
      <c r="J439" s="451"/>
      <c r="K439" s="413"/>
      <c r="L439" s="413"/>
      <c r="M439" s="413"/>
      <c r="N439" s="413"/>
    </row>
    <row r="440" spans="1:14" ht="12.75">
      <c r="A440" s="451"/>
      <c r="B440" s="451"/>
      <c r="C440" s="451"/>
      <c r="D440" s="451"/>
      <c r="E440" s="451"/>
      <c r="F440" s="451"/>
      <c r="G440" s="453"/>
      <c r="H440" s="453"/>
      <c r="I440" s="451"/>
      <c r="J440" s="451"/>
      <c r="K440" s="413"/>
      <c r="L440" s="413"/>
      <c r="M440" s="413"/>
      <c r="N440" s="413"/>
    </row>
    <row r="441" spans="1:14" ht="12.75">
      <c r="A441" s="451"/>
      <c r="B441" s="451"/>
      <c r="C441" s="451"/>
      <c r="D441" s="451"/>
      <c r="E441" s="451"/>
      <c r="F441" s="451"/>
      <c r="G441" s="453"/>
      <c r="H441" s="453"/>
      <c r="I441" s="451"/>
      <c r="J441" s="451"/>
      <c r="K441" s="413"/>
      <c r="L441" s="413"/>
      <c r="M441" s="413"/>
      <c r="N441" s="413"/>
    </row>
    <row r="442" spans="1:14" ht="12.75">
      <c r="A442" s="451"/>
      <c r="B442" s="451"/>
      <c r="C442" s="451"/>
      <c r="D442" s="451"/>
      <c r="E442" s="451"/>
      <c r="F442" s="451"/>
      <c r="G442" s="453"/>
      <c r="H442" s="453"/>
      <c r="I442" s="451"/>
      <c r="J442" s="451"/>
      <c r="K442" s="413"/>
      <c r="L442" s="413"/>
      <c r="M442" s="413"/>
      <c r="N442" s="413"/>
    </row>
    <row r="443" spans="1:14" ht="12.75">
      <c r="A443" s="451"/>
      <c r="B443" s="451"/>
      <c r="C443" s="451"/>
      <c r="D443" s="451"/>
      <c r="E443" s="451"/>
      <c r="F443" s="451"/>
      <c r="G443" s="453"/>
      <c r="H443" s="453"/>
      <c r="I443" s="451"/>
      <c r="J443" s="451"/>
      <c r="K443" s="413"/>
      <c r="L443" s="413"/>
      <c r="M443" s="413"/>
      <c r="N443" s="413"/>
    </row>
    <row r="444" spans="1:14" ht="12.75">
      <c r="A444" s="451"/>
      <c r="B444" s="451"/>
      <c r="C444" s="451"/>
      <c r="D444" s="451"/>
      <c r="E444" s="451"/>
      <c r="F444" s="451"/>
      <c r="G444" s="453"/>
      <c r="H444" s="453"/>
      <c r="I444" s="451"/>
      <c r="J444" s="451"/>
      <c r="K444" s="413"/>
      <c r="L444" s="413"/>
      <c r="M444" s="413"/>
      <c r="N444" s="413"/>
    </row>
    <row r="445" spans="1:14" ht="12.75">
      <c r="A445" s="451"/>
      <c r="B445" s="451"/>
      <c r="C445" s="451"/>
      <c r="D445" s="451"/>
      <c r="E445" s="451"/>
      <c r="F445" s="451"/>
      <c r="G445" s="453"/>
      <c r="H445" s="453"/>
      <c r="I445" s="451"/>
      <c r="J445" s="451"/>
      <c r="K445" s="413"/>
      <c r="L445" s="413"/>
      <c r="M445" s="413"/>
      <c r="N445" s="413"/>
    </row>
    <row r="446" spans="1:14" ht="12.75">
      <c r="A446" s="451"/>
      <c r="B446" s="450"/>
      <c r="C446" s="450"/>
      <c r="D446" s="450"/>
      <c r="E446" s="451"/>
      <c r="F446" s="451"/>
      <c r="G446" s="464"/>
      <c r="H446" s="464"/>
      <c r="I446" s="451"/>
      <c r="J446" s="451"/>
      <c r="K446" s="457"/>
      <c r="L446" s="457"/>
      <c r="M446" s="457"/>
      <c r="N446" s="457"/>
    </row>
    <row r="447" spans="1:14" ht="12.75">
      <c r="A447" s="450"/>
      <c r="B447" s="450"/>
      <c r="C447" s="450"/>
      <c r="D447" s="450"/>
      <c r="E447" s="451"/>
      <c r="F447" s="451"/>
      <c r="G447" s="451"/>
      <c r="H447" s="451"/>
      <c r="I447" s="451"/>
      <c r="J447" s="451"/>
      <c r="K447" s="452"/>
      <c r="L447" s="452"/>
      <c r="M447" s="452"/>
      <c r="N447" s="452"/>
    </row>
    <row r="448" spans="1:14" ht="12.75">
      <c r="A448" s="451"/>
      <c r="B448" s="451"/>
      <c r="C448" s="451"/>
      <c r="D448" s="451"/>
      <c r="E448" s="451"/>
      <c r="F448" s="451"/>
      <c r="G448" s="453"/>
      <c r="H448" s="453"/>
      <c r="I448" s="451"/>
      <c r="J448" s="451"/>
      <c r="K448" s="413"/>
      <c r="L448" s="413"/>
      <c r="M448" s="413"/>
      <c r="N448" s="413"/>
    </row>
    <row r="449" spans="1:14" ht="12.75">
      <c r="A449" s="451"/>
      <c r="B449" s="451"/>
      <c r="C449" s="451"/>
      <c r="D449" s="451"/>
      <c r="E449" s="451"/>
      <c r="F449" s="451"/>
      <c r="G449" s="453"/>
      <c r="H449" s="453"/>
      <c r="I449" s="451"/>
      <c r="J449" s="451"/>
      <c r="K449" s="413"/>
      <c r="L449" s="413"/>
      <c r="M449" s="413"/>
      <c r="N449" s="413"/>
    </row>
    <row r="450" spans="1:14" ht="12.75">
      <c r="A450" s="451"/>
      <c r="B450" s="451"/>
      <c r="C450" s="451"/>
      <c r="D450" s="451"/>
      <c r="E450" s="451"/>
      <c r="F450" s="451"/>
      <c r="G450" s="453"/>
      <c r="H450" s="453"/>
      <c r="I450" s="451"/>
      <c r="J450" s="451"/>
      <c r="K450" s="413"/>
      <c r="L450" s="413"/>
      <c r="M450" s="413"/>
      <c r="N450" s="413"/>
    </row>
    <row r="451" spans="1:14" ht="12.75">
      <c r="A451" s="451"/>
      <c r="B451" s="451"/>
      <c r="C451" s="451"/>
      <c r="D451" s="451"/>
      <c r="E451" s="451"/>
      <c r="F451" s="451"/>
      <c r="G451" s="453"/>
      <c r="H451" s="453"/>
      <c r="I451" s="451"/>
      <c r="J451" s="451"/>
      <c r="K451" s="413"/>
      <c r="L451" s="413"/>
      <c r="M451" s="413"/>
      <c r="N451" s="413"/>
    </row>
    <row r="452" spans="1:14" ht="12.75">
      <c r="A452" s="451"/>
      <c r="B452" s="451"/>
      <c r="C452" s="451"/>
      <c r="D452" s="451"/>
      <c r="E452" s="451"/>
      <c r="F452" s="451"/>
      <c r="G452" s="453"/>
      <c r="H452" s="453"/>
      <c r="I452" s="451"/>
      <c r="J452" s="451"/>
      <c r="K452" s="413"/>
      <c r="L452" s="413"/>
      <c r="M452" s="413"/>
      <c r="N452" s="413"/>
    </row>
    <row r="453" spans="1:14" ht="12.75">
      <c r="A453" s="451"/>
      <c r="B453" s="451"/>
      <c r="C453" s="451"/>
      <c r="D453" s="451"/>
      <c r="E453" s="451"/>
      <c r="F453" s="451"/>
      <c r="G453" s="453"/>
      <c r="H453" s="453"/>
      <c r="I453" s="451"/>
      <c r="J453" s="451"/>
      <c r="K453" s="413"/>
      <c r="L453" s="413"/>
      <c r="M453" s="413"/>
      <c r="N453" s="413"/>
    </row>
    <row r="454" spans="1:14" ht="12.75">
      <c r="A454" s="451"/>
      <c r="B454" s="451"/>
      <c r="C454" s="451"/>
      <c r="D454" s="451"/>
      <c r="E454" s="451"/>
      <c r="F454" s="451"/>
      <c r="G454" s="453"/>
      <c r="H454" s="453"/>
      <c r="I454" s="451"/>
      <c r="J454" s="451"/>
      <c r="K454" s="413"/>
      <c r="L454" s="413"/>
      <c r="M454" s="413"/>
      <c r="N454" s="413"/>
    </row>
    <row r="455" spans="1:14" ht="12.75">
      <c r="A455" s="451"/>
      <c r="B455" s="451"/>
      <c r="C455" s="451"/>
      <c r="D455" s="451"/>
      <c r="E455" s="451"/>
      <c r="F455" s="451"/>
      <c r="G455" s="453"/>
      <c r="H455" s="453"/>
      <c r="I455" s="451"/>
      <c r="J455" s="451"/>
      <c r="K455" s="413"/>
      <c r="L455" s="413"/>
      <c r="M455" s="413"/>
      <c r="N455" s="413"/>
    </row>
    <row r="456" spans="1:14" ht="12.75">
      <c r="A456" s="451"/>
      <c r="B456" s="450"/>
      <c r="C456" s="450"/>
      <c r="D456" s="450"/>
      <c r="E456" s="451"/>
      <c r="F456" s="451"/>
      <c r="G456" s="464"/>
      <c r="H456" s="464"/>
      <c r="I456" s="451"/>
      <c r="J456" s="451"/>
      <c r="K456" s="457"/>
      <c r="L456" s="457"/>
      <c r="M456" s="457"/>
      <c r="N456" s="457"/>
    </row>
    <row r="457" spans="1:14" ht="12.75">
      <c r="A457" s="451"/>
      <c r="B457" s="450"/>
      <c r="C457" s="450"/>
      <c r="D457" s="450"/>
      <c r="E457" s="451"/>
      <c r="F457" s="451"/>
      <c r="G457" s="464"/>
      <c r="H457" s="464"/>
      <c r="I457" s="451"/>
      <c r="J457" s="451"/>
      <c r="K457" s="457"/>
      <c r="L457" s="457"/>
      <c r="M457" s="457"/>
      <c r="N457" s="457"/>
    </row>
    <row r="458" spans="1:14" ht="12.75">
      <c r="A458" s="451"/>
      <c r="B458" s="450"/>
      <c r="C458" s="450"/>
      <c r="D458" s="450"/>
      <c r="E458" s="451"/>
      <c r="F458" s="451"/>
      <c r="G458" s="464"/>
      <c r="H458" s="464"/>
      <c r="I458" s="451"/>
      <c r="J458" s="451"/>
      <c r="K458" s="457"/>
      <c r="L458" s="457"/>
      <c r="M458" s="457"/>
      <c r="N458" s="457"/>
    </row>
    <row r="459" spans="1:14" ht="12.75">
      <c r="A459" s="451"/>
      <c r="B459" s="450"/>
      <c r="C459" s="450"/>
      <c r="D459" s="450"/>
      <c r="E459" s="451"/>
      <c r="F459" s="451"/>
      <c r="G459" s="464"/>
      <c r="H459" s="464"/>
      <c r="I459" s="451"/>
      <c r="J459" s="451"/>
      <c r="K459" s="457"/>
      <c r="L459" s="457"/>
      <c r="M459" s="457"/>
      <c r="N459" s="457"/>
    </row>
    <row r="460" spans="1:14" ht="12.75">
      <c r="A460" s="450"/>
      <c r="B460" s="450"/>
      <c r="C460" s="450"/>
      <c r="D460" s="450"/>
      <c r="E460" s="451"/>
      <c r="F460" s="451"/>
      <c r="G460" s="451"/>
      <c r="H460" s="451"/>
      <c r="I460" s="451"/>
      <c r="J460" s="451"/>
      <c r="K460" s="452"/>
      <c r="L460" s="452"/>
      <c r="M460" s="452"/>
      <c r="N460" s="452"/>
    </row>
    <row r="461" spans="1:14" ht="12.75">
      <c r="A461" s="451"/>
      <c r="B461" s="451"/>
      <c r="C461" s="451"/>
      <c r="D461" s="451"/>
      <c r="E461" s="451"/>
      <c r="F461" s="451"/>
      <c r="G461" s="453"/>
      <c r="H461" s="453"/>
      <c r="I461" s="451"/>
      <c r="J461" s="451"/>
      <c r="K461" s="413"/>
      <c r="L461" s="413"/>
      <c r="M461" s="413"/>
      <c r="N461" s="413"/>
    </row>
    <row r="462" spans="1:14" ht="12.75">
      <c r="A462" s="451"/>
      <c r="B462" s="451"/>
      <c r="C462" s="451"/>
      <c r="D462" s="451"/>
      <c r="E462" s="451"/>
      <c r="F462" s="451"/>
      <c r="G462" s="453"/>
      <c r="H462" s="453"/>
      <c r="I462" s="451"/>
      <c r="J462" s="451"/>
      <c r="K462" s="413"/>
      <c r="L462" s="413"/>
      <c r="M462" s="413"/>
      <c r="N462" s="413"/>
    </row>
    <row r="463" spans="1:14" ht="12.75">
      <c r="A463" s="451"/>
      <c r="B463" s="451"/>
      <c r="C463" s="451"/>
      <c r="D463" s="451"/>
      <c r="E463" s="451"/>
      <c r="F463" s="451"/>
      <c r="G463" s="453"/>
      <c r="H463" s="453"/>
      <c r="I463" s="451"/>
      <c r="J463" s="451"/>
      <c r="K463" s="413"/>
      <c r="L463" s="413"/>
      <c r="M463" s="413"/>
      <c r="N463" s="413"/>
    </row>
    <row r="464" spans="1:14" ht="12.75">
      <c r="A464" s="451"/>
      <c r="B464" s="450"/>
      <c r="C464" s="450"/>
      <c r="D464" s="450"/>
      <c r="E464" s="451"/>
      <c r="F464" s="451"/>
      <c r="G464" s="464"/>
      <c r="H464" s="464"/>
      <c r="I464" s="451"/>
      <c r="J464" s="451"/>
      <c r="K464" s="457"/>
      <c r="L464" s="457"/>
      <c r="M464" s="457"/>
      <c r="N464" s="457"/>
    </row>
    <row r="465" spans="1:14" ht="12.75">
      <c r="A465" s="450"/>
      <c r="B465" s="450"/>
      <c r="C465" s="450"/>
      <c r="D465" s="450"/>
      <c r="E465" s="451"/>
      <c r="F465" s="451"/>
      <c r="G465" s="451"/>
      <c r="H465" s="451"/>
      <c r="I465" s="451"/>
      <c r="J465" s="451"/>
      <c r="K465" s="452"/>
      <c r="L465" s="452"/>
      <c r="M465" s="452"/>
      <c r="N465" s="452"/>
    </row>
    <row r="466" spans="1:14" ht="12.75">
      <c r="A466" s="451"/>
      <c r="B466" s="451"/>
      <c r="C466" s="451"/>
      <c r="D466" s="451"/>
      <c r="E466" s="453"/>
      <c r="F466" s="453"/>
      <c r="G466" s="453"/>
      <c r="H466" s="453"/>
      <c r="I466" s="451"/>
      <c r="J466" s="451"/>
      <c r="K466" s="413"/>
      <c r="L466" s="413"/>
      <c r="M466" s="413"/>
      <c r="N466" s="413"/>
    </row>
    <row r="467" spans="1:14" ht="12.75">
      <c r="A467" s="451"/>
      <c r="B467" s="451"/>
      <c r="C467" s="451"/>
      <c r="D467" s="451"/>
      <c r="E467" s="453"/>
      <c r="F467" s="453"/>
      <c r="G467" s="453"/>
      <c r="H467" s="453"/>
      <c r="I467" s="451"/>
      <c r="J467" s="451"/>
      <c r="K467" s="413"/>
      <c r="L467" s="413"/>
      <c r="M467" s="413"/>
      <c r="N467" s="413"/>
    </row>
    <row r="468" spans="1:14" ht="12.75">
      <c r="A468" s="451"/>
      <c r="B468" s="451"/>
      <c r="C468" s="451"/>
      <c r="D468" s="451"/>
      <c r="E468" s="453"/>
      <c r="F468" s="453"/>
      <c r="G468" s="453"/>
      <c r="H468" s="453"/>
      <c r="I468" s="451"/>
      <c r="J468" s="451"/>
      <c r="K468" s="413"/>
      <c r="L468" s="413"/>
      <c r="M468" s="413"/>
      <c r="N468" s="413"/>
    </row>
    <row r="469" spans="1:14" ht="12.75">
      <c r="A469" s="451"/>
      <c r="B469" s="451"/>
      <c r="C469" s="451"/>
      <c r="D469" s="451"/>
      <c r="E469" s="453"/>
      <c r="F469" s="453"/>
      <c r="G469" s="453"/>
      <c r="H469" s="453"/>
      <c r="I469" s="451"/>
      <c r="J469" s="451"/>
      <c r="K469" s="413"/>
      <c r="L469" s="413"/>
      <c r="M469" s="413"/>
      <c r="N469" s="413"/>
    </row>
    <row r="470" spans="1:14" ht="12.75">
      <c r="A470" s="451"/>
      <c r="B470" s="450"/>
      <c r="C470" s="450"/>
      <c r="D470" s="450"/>
      <c r="E470" s="464"/>
      <c r="F470" s="464"/>
      <c r="G470" s="464"/>
      <c r="H470" s="464"/>
      <c r="I470" s="451"/>
      <c r="J470" s="451"/>
      <c r="K470" s="457"/>
      <c r="L470" s="457"/>
      <c r="M470" s="457"/>
      <c r="N470" s="457"/>
    </row>
    <row r="471" spans="1:14" ht="12.75">
      <c r="A471" s="450"/>
      <c r="B471" s="450"/>
      <c r="C471" s="450"/>
      <c r="D471" s="450"/>
      <c r="E471" s="451"/>
      <c r="F471" s="451"/>
      <c r="G471" s="451"/>
      <c r="H471" s="451"/>
      <c r="I471" s="451"/>
      <c r="J471" s="451"/>
      <c r="K471" s="452"/>
      <c r="L471" s="452"/>
      <c r="M471" s="452"/>
      <c r="N471" s="452"/>
    </row>
    <row r="472" spans="1:14" ht="12.75">
      <c r="A472" s="451"/>
      <c r="B472" s="451"/>
      <c r="C472" s="451"/>
      <c r="D472" s="451"/>
      <c r="E472" s="451"/>
      <c r="F472" s="451"/>
      <c r="G472" s="451"/>
      <c r="H472" s="451"/>
      <c r="I472" s="451"/>
      <c r="J472" s="451"/>
      <c r="K472" s="413"/>
      <c r="L472" s="413"/>
      <c r="M472" s="413"/>
      <c r="N472" s="413"/>
    </row>
    <row r="473" spans="1:14" ht="12.75">
      <c r="A473" s="451"/>
      <c r="B473" s="451"/>
      <c r="C473" s="451"/>
      <c r="D473" s="451"/>
      <c r="E473" s="451"/>
      <c r="F473" s="451"/>
      <c r="G473" s="451"/>
      <c r="H473" s="451"/>
      <c r="I473" s="451"/>
      <c r="J473" s="451"/>
      <c r="K473" s="413"/>
      <c r="L473" s="413"/>
      <c r="M473" s="413"/>
      <c r="N473" s="413"/>
    </row>
    <row r="474" spans="1:14" ht="12.75">
      <c r="A474" s="451"/>
      <c r="B474" s="451"/>
      <c r="C474" s="451"/>
      <c r="D474" s="451"/>
      <c r="E474" s="451"/>
      <c r="F474" s="451"/>
      <c r="G474" s="451"/>
      <c r="H474" s="451"/>
      <c r="I474" s="451"/>
      <c r="J474" s="451"/>
      <c r="K474" s="413"/>
      <c r="L474" s="413"/>
      <c r="M474" s="413"/>
      <c r="N474" s="413"/>
    </row>
    <row r="475" spans="1:14" ht="12.75">
      <c r="A475" s="450"/>
      <c r="B475" s="451"/>
      <c r="C475" s="451"/>
      <c r="D475" s="451"/>
      <c r="E475" s="451"/>
      <c r="F475" s="451"/>
      <c r="G475" s="451"/>
      <c r="H475" s="451"/>
      <c r="I475" s="451"/>
      <c r="J475" s="451"/>
      <c r="K475" s="413"/>
      <c r="L475" s="413"/>
      <c r="M475" s="413"/>
      <c r="N475" s="413"/>
    </row>
    <row r="476" spans="1:14" ht="12.75">
      <c r="A476" s="451"/>
      <c r="B476" s="451"/>
      <c r="C476" s="451"/>
      <c r="D476" s="451"/>
      <c r="E476" s="451"/>
      <c r="F476" s="451"/>
      <c r="G476" s="451"/>
      <c r="H476" s="451"/>
      <c r="I476" s="451"/>
      <c r="J476" s="451"/>
      <c r="K476" s="413"/>
      <c r="L476" s="413"/>
      <c r="M476" s="413"/>
      <c r="N476" s="413"/>
    </row>
    <row r="477" spans="1:14" ht="12.75">
      <c r="A477" s="451"/>
      <c r="B477" s="451"/>
      <c r="C477" s="451"/>
      <c r="D477" s="451"/>
      <c r="E477" s="451"/>
      <c r="F477" s="451"/>
      <c r="G477" s="451"/>
      <c r="H477" s="451"/>
      <c r="I477" s="451"/>
      <c r="J477" s="451"/>
      <c r="K477" s="413"/>
      <c r="L477" s="413"/>
      <c r="M477" s="413"/>
      <c r="N477" s="413"/>
    </row>
    <row r="478" spans="1:14" ht="12.75">
      <c r="A478" s="451"/>
      <c r="B478" s="451"/>
      <c r="C478" s="451"/>
      <c r="D478" s="451"/>
      <c r="E478" s="451"/>
      <c r="F478" s="451"/>
      <c r="G478" s="451"/>
      <c r="H478" s="451"/>
      <c r="I478" s="451"/>
      <c r="J478" s="451"/>
      <c r="K478" s="413"/>
      <c r="L478" s="413"/>
      <c r="M478" s="413"/>
      <c r="N478" s="413"/>
    </row>
    <row r="479" spans="1:14" ht="12.75">
      <c r="A479" s="451"/>
      <c r="B479" s="451"/>
      <c r="C479" s="451"/>
      <c r="D479" s="451"/>
      <c r="E479" s="451"/>
      <c r="F479" s="451"/>
      <c r="G479" s="451"/>
      <c r="H479" s="451"/>
      <c r="I479" s="451"/>
      <c r="J479" s="451"/>
      <c r="K479" s="413"/>
      <c r="L479" s="413"/>
      <c r="M479" s="413"/>
      <c r="N479" s="413"/>
    </row>
    <row r="480" spans="1:14" ht="12.75">
      <c r="A480" s="451"/>
      <c r="B480" s="450"/>
      <c r="C480" s="450"/>
      <c r="D480" s="450"/>
      <c r="E480" s="451"/>
      <c r="F480" s="451"/>
      <c r="G480" s="451"/>
      <c r="H480" s="451"/>
      <c r="I480" s="451"/>
      <c r="J480" s="451"/>
      <c r="K480" s="457"/>
      <c r="L480" s="457"/>
      <c r="M480" s="457"/>
      <c r="N480" s="457"/>
    </row>
    <row r="481" spans="1:14" ht="12.75">
      <c r="A481" s="450"/>
      <c r="B481" s="450"/>
      <c r="C481" s="450"/>
      <c r="D481" s="450"/>
      <c r="E481" s="451"/>
      <c r="F481" s="451"/>
      <c r="G481" s="451"/>
      <c r="H481" s="451"/>
      <c r="I481" s="451"/>
      <c r="J481" s="451"/>
      <c r="K481" s="452"/>
      <c r="L481" s="452"/>
      <c r="M481" s="452"/>
      <c r="N481" s="452"/>
    </row>
    <row r="482" spans="1:14" ht="12.75">
      <c r="A482" s="451"/>
      <c r="B482" s="451"/>
      <c r="C482" s="451"/>
      <c r="D482" s="451"/>
      <c r="E482" s="453"/>
      <c r="F482" s="453"/>
      <c r="G482" s="451"/>
      <c r="H482" s="451"/>
      <c r="I482" s="451"/>
      <c r="J482" s="451"/>
      <c r="K482" s="413"/>
      <c r="L482" s="413"/>
      <c r="M482" s="413"/>
      <c r="N482" s="413"/>
    </row>
    <row r="483" spans="1:14" ht="12.75">
      <c r="A483" s="451"/>
      <c r="B483" s="451"/>
      <c r="C483" s="451"/>
      <c r="D483" s="451"/>
      <c r="E483" s="453"/>
      <c r="F483" s="453"/>
      <c r="G483" s="451"/>
      <c r="H483" s="451"/>
      <c r="I483" s="451"/>
      <c r="J483" s="451"/>
      <c r="K483" s="413"/>
      <c r="L483" s="413"/>
      <c r="M483" s="413"/>
      <c r="N483" s="413"/>
    </row>
    <row r="484" spans="1:14" ht="12.75">
      <c r="A484" s="451"/>
      <c r="B484" s="450"/>
      <c r="C484" s="450"/>
      <c r="D484" s="450"/>
      <c r="E484" s="464"/>
      <c r="F484" s="464"/>
      <c r="G484" s="451"/>
      <c r="H484" s="451"/>
      <c r="I484" s="451"/>
      <c r="J484" s="451"/>
      <c r="K484" s="457"/>
      <c r="L484" s="457"/>
      <c r="M484" s="457"/>
      <c r="N484" s="457"/>
    </row>
    <row r="485" spans="1:14" ht="12.75">
      <c r="A485" s="450"/>
      <c r="B485" s="450"/>
      <c r="C485" s="450"/>
      <c r="D485" s="450"/>
      <c r="E485" s="451"/>
      <c r="F485" s="451"/>
      <c r="G485" s="451"/>
      <c r="H485" s="451"/>
      <c r="I485" s="451"/>
      <c r="J485" s="465"/>
      <c r="K485" s="452"/>
      <c r="L485" s="452"/>
      <c r="M485" s="452"/>
      <c r="N485" s="452"/>
    </row>
    <row r="486" spans="1:14" ht="12.75">
      <c r="A486" s="460"/>
      <c r="B486" s="451"/>
      <c r="C486" s="451"/>
      <c r="D486" s="451"/>
      <c r="E486" s="465"/>
      <c r="F486" s="465"/>
      <c r="G486" s="465"/>
      <c r="H486" s="465"/>
      <c r="I486" s="465"/>
      <c r="J486" s="465"/>
      <c r="K486" s="452"/>
      <c r="L486" s="452"/>
      <c r="M486" s="452"/>
      <c r="N486" s="452"/>
    </row>
    <row r="487" spans="1:14" ht="12.75">
      <c r="A487" s="451"/>
      <c r="B487" s="451"/>
      <c r="C487" s="451"/>
      <c r="D487" s="451"/>
      <c r="E487" s="465"/>
      <c r="F487" s="465"/>
      <c r="G487" s="465"/>
      <c r="H487" s="465"/>
      <c r="I487" s="465"/>
      <c r="J487" s="465"/>
      <c r="K487" s="452"/>
      <c r="L487" s="452"/>
      <c r="M487" s="452"/>
      <c r="N487" s="452"/>
    </row>
    <row r="488" spans="1:14" ht="12.75">
      <c r="A488" s="450"/>
      <c r="B488" s="450"/>
      <c r="C488" s="450"/>
      <c r="D488" s="450"/>
      <c r="E488" s="465"/>
      <c r="F488" s="465"/>
      <c r="G488" s="465"/>
      <c r="H488" s="465"/>
      <c r="I488" s="465"/>
      <c r="J488" s="465"/>
      <c r="K488" s="452"/>
      <c r="L488" s="452"/>
      <c r="M488" s="452"/>
      <c r="N488" s="452"/>
    </row>
    <row r="489" spans="1:14" ht="12.75">
      <c r="A489" s="450"/>
      <c r="B489" s="450"/>
      <c r="C489" s="450"/>
      <c r="D489" s="450"/>
      <c r="E489" s="451"/>
      <c r="F489" s="451"/>
      <c r="G489" s="451"/>
      <c r="H489" s="451"/>
      <c r="I489" s="451"/>
      <c r="J489" s="451"/>
      <c r="K489" s="452"/>
      <c r="L489" s="452"/>
      <c r="M489" s="452"/>
      <c r="N489" s="452"/>
    </row>
    <row r="490" spans="1:14" ht="12.75">
      <c r="A490" s="451"/>
      <c r="B490" s="451"/>
      <c r="C490" s="451"/>
      <c r="D490" s="451"/>
      <c r="E490" s="453"/>
      <c r="F490" s="453"/>
      <c r="G490" s="451"/>
      <c r="H490" s="451"/>
      <c r="I490" s="451"/>
      <c r="J490" s="451"/>
      <c r="K490" s="413"/>
      <c r="L490" s="413"/>
      <c r="M490" s="413"/>
      <c r="N490" s="413"/>
    </row>
    <row r="491" spans="1:14" ht="12.75">
      <c r="A491" s="451"/>
      <c r="B491" s="452"/>
      <c r="C491" s="452"/>
      <c r="D491" s="452"/>
      <c r="E491" s="453"/>
      <c r="F491" s="453"/>
      <c r="G491" s="451"/>
      <c r="H491" s="451"/>
      <c r="I491" s="451"/>
      <c r="J491" s="451"/>
      <c r="K491" s="413"/>
      <c r="L491" s="413"/>
      <c r="M491" s="413"/>
      <c r="N491" s="413"/>
    </row>
    <row r="492" spans="1:14" ht="12.75">
      <c r="A492" s="451"/>
      <c r="B492" s="466"/>
      <c r="C492" s="466"/>
      <c r="D492" s="466"/>
      <c r="E492" s="464"/>
      <c r="F492" s="464"/>
      <c r="G492" s="451"/>
      <c r="H492" s="451"/>
      <c r="I492" s="451"/>
      <c r="J492" s="451"/>
      <c r="K492" s="457"/>
      <c r="L492" s="457"/>
      <c r="M492" s="457"/>
      <c r="N492" s="457"/>
    </row>
    <row r="493" spans="1:14" ht="12.75">
      <c r="A493" s="451"/>
      <c r="B493" s="466"/>
      <c r="C493" s="466"/>
      <c r="D493" s="466"/>
      <c r="E493" s="464"/>
      <c r="F493" s="464"/>
      <c r="G493" s="451"/>
      <c r="H493" s="451"/>
      <c r="I493" s="451"/>
      <c r="J493" s="451"/>
      <c r="K493" s="457"/>
      <c r="L493" s="457"/>
      <c r="M493" s="457"/>
      <c r="N493" s="457"/>
    </row>
    <row r="494" spans="1:14" ht="12.75">
      <c r="A494" s="451"/>
      <c r="B494" s="466"/>
      <c r="C494" s="466"/>
      <c r="D494" s="466"/>
      <c r="E494" s="464"/>
      <c r="F494" s="464"/>
      <c r="G494" s="451"/>
      <c r="H494" s="451"/>
      <c r="I494" s="451"/>
      <c r="J494" s="451"/>
      <c r="K494" s="457"/>
      <c r="L494" s="457"/>
      <c r="M494" s="457"/>
      <c r="N494" s="457"/>
    </row>
    <row r="495" spans="1:14" ht="12.75">
      <c r="A495" s="451"/>
      <c r="B495" s="466"/>
      <c r="C495" s="466"/>
      <c r="D495" s="466"/>
      <c r="E495" s="464"/>
      <c r="F495" s="464"/>
      <c r="G495" s="451"/>
      <c r="H495" s="451"/>
      <c r="I495" s="451"/>
      <c r="J495" s="451"/>
      <c r="K495" s="457"/>
      <c r="L495" s="457"/>
      <c r="M495" s="457"/>
      <c r="N495" s="457"/>
    </row>
    <row r="496" spans="1:14" ht="12.75">
      <c r="A496" s="450"/>
      <c r="B496" s="450"/>
      <c r="C496" s="450"/>
      <c r="D496" s="450"/>
      <c r="E496" s="451"/>
      <c r="F496" s="451"/>
      <c r="G496" s="451"/>
      <c r="H496" s="451"/>
      <c r="I496" s="451"/>
      <c r="J496" s="451"/>
      <c r="K496" s="452"/>
      <c r="L496" s="452"/>
      <c r="M496" s="452"/>
      <c r="N496" s="452"/>
    </row>
    <row r="497" spans="1:14" ht="12.75">
      <c r="A497" s="451"/>
      <c r="B497" s="451"/>
      <c r="C497" s="451"/>
      <c r="D497" s="451"/>
      <c r="E497" s="453"/>
      <c r="F497" s="453"/>
      <c r="G497" s="453"/>
      <c r="H497" s="453"/>
      <c r="I497" s="451"/>
      <c r="J497" s="451"/>
      <c r="K497" s="413"/>
      <c r="L497" s="413"/>
      <c r="M497" s="413"/>
      <c r="N497" s="413"/>
    </row>
    <row r="498" spans="1:14" ht="12.75">
      <c r="A498" s="451"/>
      <c r="B498" s="451"/>
      <c r="C498" s="451"/>
      <c r="D498" s="451"/>
      <c r="E498" s="453"/>
      <c r="F498" s="453"/>
      <c r="G498" s="453"/>
      <c r="H498" s="453"/>
      <c r="I498" s="451"/>
      <c r="J498" s="451"/>
      <c r="K498" s="413"/>
      <c r="L498" s="413"/>
      <c r="M498" s="413"/>
      <c r="N498" s="413"/>
    </row>
    <row r="499" spans="1:14" ht="12.75">
      <c r="A499" s="451"/>
      <c r="B499" s="451"/>
      <c r="C499" s="451"/>
      <c r="D499" s="451"/>
      <c r="E499" s="453"/>
      <c r="F499" s="453"/>
      <c r="G499" s="453"/>
      <c r="H499" s="453"/>
      <c r="I499" s="451"/>
      <c r="J499" s="451"/>
      <c r="K499" s="413"/>
      <c r="L499" s="413"/>
      <c r="M499" s="413"/>
      <c r="N499" s="413"/>
    </row>
    <row r="500" spans="1:14" ht="12.75">
      <c r="A500" s="452"/>
      <c r="B500" s="451"/>
      <c r="C500" s="451"/>
      <c r="D500" s="451"/>
      <c r="E500" s="453"/>
      <c r="F500" s="413"/>
      <c r="G500" s="413"/>
      <c r="H500" s="413"/>
      <c r="I500" s="452"/>
      <c r="J500" s="452"/>
      <c r="K500" s="413"/>
      <c r="L500" s="413"/>
      <c r="M500" s="413"/>
      <c r="N500" s="413"/>
    </row>
    <row r="501" spans="1:14" ht="12.75">
      <c r="A501" s="452"/>
      <c r="B501" s="452"/>
      <c r="C501" s="452"/>
      <c r="D501" s="452"/>
      <c r="E501" s="413"/>
      <c r="F501" s="413"/>
      <c r="G501" s="413"/>
      <c r="H501" s="413"/>
      <c r="I501" s="452"/>
      <c r="J501" s="452"/>
      <c r="K501" s="413"/>
      <c r="L501" s="413"/>
      <c r="M501" s="413"/>
      <c r="N501" s="413"/>
    </row>
    <row r="502" spans="1:14" ht="12.75">
      <c r="A502" s="452"/>
      <c r="B502" s="466"/>
      <c r="C502" s="466"/>
      <c r="D502" s="466"/>
      <c r="E502" s="457"/>
      <c r="F502" s="457"/>
      <c r="G502" s="457"/>
      <c r="H502" s="457"/>
      <c r="I502" s="452"/>
      <c r="J502" s="452"/>
      <c r="K502" s="457"/>
      <c r="L502" s="457"/>
      <c r="M502" s="457"/>
      <c r="N502" s="457"/>
    </row>
    <row r="503" spans="1:14" ht="12.75">
      <c r="A503" s="452"/>
      <c r="B503" s="466"/>
      <c r="C503" s="466"/>
      <c r="D503" s="466"/>
      <c r="E503" s="452"/>
      <c r="F503" s="452"/>
      <c r="G503" s="452"/>
      <c r="H503" s="452"/>
      <c r="I503" s="452"/>
      <c r="J503" s="452"/>
      <c r="K503" s="466"/>
      <c r="L503" s="466"/>
      <c r="M503" s="466"/>
      <c r="N503" s="466"/>
    </row>
    <row r="504" spans="1:14" ht="12.75">
      <c r="A504" s="452"/>
      <c r="B504" s="452"/>
      <c r="C504" s="452"/>
      <c r="D504" s="452"/>
      <c r="E504" s="452"/>
      <c r="F504" s="452"/>
      <c r="G504" s="452"/>
      <c r="H504" s="452"/>
      <c r="I504" s="452"/>
      <c r="J504" s="452"/>
      <c r="K504" s="452"/>
      <c r="L504" s="452"/>
      <c r="M504" s="452"/>
      <c r="N504" s="452"/>
    </row>
    <row r="505" spans="1:14" ht="25.5" customHeight="1">
      <c r="A505" s="452"/>
      <c r="B505" s="452"/>
      <c r="C505" s="452"/>
      <c r="D505" s="452"/>
      <c r="E505" s="452"/>
      <c r="F505" s="950"/>
      <c r="G505" s="950"/>
      <c r="H505" s="452"/>
      <c r="I505" s="452"/>
      <c r="J505" s="773"/>
      <c r="K505" s="773"/>
      <c r="L505" s="452"/>
      <c r="M505" s="452"/>
      <c r="N505" s="452"/>
    </row>
    <row r="506" spans="1:14" ht="12.75">
      <c r="A506" s="452"/>
      <c r="B506" s="452"/>
      <c r="C506" s="452"/>
      <c r="D506" s="452"/>
      <c r="E506" s="452"/>
      <c r="F506" s="452"/>
      <c r="G506" s="452"/>
      <c r="H506" s="452"/>
      <c r="I506" s="452"/>
      <c r="J506" s="452"/>
      <c r="K506" s="452"/>
      <c r="L506" s="452"/>
      <c r="M506" s="452"/>
      <c r="N506" s="452"/>
    </row>
    <row r="507" spans="1:14" ht="12.75">
      <c r="A507" s="452"/>
      <c r="B507" s="452"/>
      <c r="C507" s="452"/>
      <c r="D507" s="452"/>
      <c r="E507" s="452"/>
      <c r="F507" s="452"/>
      <c r="G507" s="452"/>
      <c r="H507" s="452"/>
      <c r="I507" s="452"/>
      <c r="J507" s="452"/>
      <c r="K507" s="452"/>
      <c r="L507" s="452"/>
      <c r="M507" s="452"/>
      <c r="N507" s="452"/>
    </row>
    <row r="508" spans="1:14" ht="12.75">
      <c r="A508" s="452"/>
      <c r="B508" s="452"/>
      <c r="C508" s="452"/>
      <c r="D508" s="452"/>
      <c r="E508" s="452"/>
      <c r="F508" s="452"/>
      <c r="G508" s="452"/>
      <c r="H508" s="452"/>
      <c r="I508" s="452"/>
      <c r="J508" s="452"/>
      <c r="K508" s="452"/>
      <c r="L508" s="452"/>
      <c r="M508" s="452"/>
      <c r="N508" s="452"/>
    </row>
    <row r="509" spans="1:14" ht="12.75">
      <c r="A509" s="452"/>
      <c r="B509" s="452"/>
      <c r="C509" s="452"/>
      <c r="D509" s="452"/>
      <c r="E509" s="452"/>
      <c r="F509" s="452"/>
      <c r="G509" s="452"/>
      <c r="H509" s="452"/>
      <c r="I509" s="452"/>
      <c r="J509" s="452"/>
      <c r="K509" s="452"/>
      <c r="L509" s="452"/>
      <c r="M509" s="452"/>
      <c r="N509" s="452"/>
    </row>
    <row r="510" spans="1:14" ht="12.75">
      <c r="A510" s="452"/>
      <c r="B510" s="452"/>
      <c r="C510" s="452"/>
      <c r="D510" s="452"/>
      <c r="E510" s="452"/>
      <c r="F510" s="452"/>
      <c r="G510" s="452"/>
      <c r="H510" s="452"/>
      <c r="I510" s="452"/>
      <c r="J510" s="452"/>
      <c r="K510" s="452"/>
      <c r="L510" s="452"/>
      <c r="M510" s="452"/>
      <c r="N510" s="452"/>
    </row>
    <row r="511" spans="1:14" ht="12.75">
      <c r="A511" s="452"/>
      <c r="B511" s="452"/>
      <c r="C511" s="452"/>
      <c r="D511" s="452"/>
      <c r="E511" s="452"/>
      <c r="F511" s="452"/>
      <c r="G511" s="452"/>
      <c r="H511" s="452"/>
      <c r="I511" s="452"/>
      <c r="J511" s="452"/>
      <c r="K511" s="452"/>
      <c r="L511" s="452"/>
      <c r="M511" s="452"/>
      <c r="N511" s="452"/>
    </row>
    <row r="512" spans="1:14" ht="12.75">
      <c r="A512" s="452"/>
      <c r="B512" s="452"/>
      <c r="C512" s="452"/>
      <c r="D512" s="452"/>
      <c r="E512" s="452"/>
      <c r="F512" s="452"/>
      <c r="G512" s="452"/>
      <c r="H512" s="452"/>
      <c r="I512" s="452"/>
      <c r="J512" s="452"/>
      <c r="K512" s="452"/>
      <c r="L512" s="452"/>
      <c r="M512" s="452"/>
      <c r="N512" s="452"/>
    </row>
    <row r="513" ht="12.75">
      <c r="A513" s="452"/>
    </row>
    <row r="514" ht="12.75">
      <c r="A514" s="452"/>
    </row>
    <row r="515" ht="12.75">
      <c r="A515" s="452"/>
    </row>
    <row r="516" ht="12.75">
      <c r="A516" s="452"/>
    </row>
    <row r="517" ht="12.75">
      <c r="A517" s="452"/>
    </row>
    <row r="518" ht="12.75">
      <c r="A518" s="452"/>
    </row>
    <row r="519" ht="12.75">
      <c r="A519" s="452"/>
    </row>
    <row r="520" ht="12.75">
      <c r="A520" s="452"/>
    </row>
    <row r="521" ht="12.75">
      <c r="A521" s="452"/>
    </row>
    <row r="522" ht="12.75">
      <c r="A522" s="452"/>
    </row>
    <row r="523" ht="12.75">
      <c r="A523" s="452"/>
    </row>
    <row r="524" ht="12.75">
      <c r="A524" s="452"/>
    </row>
    <row r="525" ht="12.75">
      <c r="A525" s="452"/>
    </row>
    <row r="526" ht="12.75">
      <c r="A526" s="452"/>
    </row>
    <row r="527" ht="12.75">
      <c r="A527" s="452"/>
    </row>
    <row r="528" ht="12.75">
      <c r="A528" s="452"/>
    </row>
    <row r="529" ht="12.75">
      <c r="A529" s="452"/>
    </row>
    <row r="530" ht="12.75">
      <c r="A530" s="452"/>
    </row>
    <row r="531" ht="12.75">
      <c r="A531" s="452"/>
    </row>
    <row r="532" ht="12.75">
      <c r="A532" s="452"/>
    </row>
    <row r="533" ht="12.75">
      <c r="A533" s="452"/>
    </row>
    <row r="534" ht="12.75">
      <c r="A534" s="452"/>
    </row>
    <row r="535" ht="12.75">
      <c r="A535" s="452"/>
    </row>
    <row r="536" ht="12.75">
      <c r="A536" s="452"/>
    </row>
    <row r="537" ht="12.75">
      <c r="A537" s="452"/>
    </row>
    <row r="538" ht="12.75">
      <c r="A538" s="452"/>
    </row>
  </sheetData>
  <sheetProtection/>
  <mergeCells count="10">
    <mergeCell ref="B4:D4"/>
    <mergeCell ref="F505:G505"/>
    <mergeCell ref="J505:K505"/>
    <mergeCell ref="A1:N1"/>
    <mergeCell ref="M2:N2"/>
    <mergeCell ref="B3:D3"/>
    <mergeCell ref="E3:F3"/>
    <mergeCell ref="G3:H3"/>
    <mergeCell ref="I3:J3"/>
    <mergeCell ref="K3:N3"/>
  </mergeCells>
  <printOptions/>
  <pageMargins left="0.7" right="0.17" top="0.41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21"/>
  <sheetViews>
    <sheetView zoomScalePageLayoutView="0" workbookViewId="0" topLeftCell="AC1">
      <selection activeCell="AS4" sqref="AS4"/>
    </sheetView>
  </sheetViews>
  <sheetFormatPr defaultColWidth="9.140625" defaultRowHeight="12.75"/>
  <cols>
    <col min="1" max="1" width="8.57421875" style="0" customWidth="1"/>
    <col min="2" max="2" width="7.421875" style="0" customWidth="1"/>
    <col min="3" max="3" width="5.57421875" style="0" customWidth="1"/>
    <col min="4" max="4" width="10.28125" style="0" customWidth="1"/>
    <col min="5" max="6" width="10.140625" style="0" customWidth="1"/>
    <col min="7" max="7" width="10.421875" style="0" customWidth="1"/>
    <col min="8" max="8" width="8.8515625" style="0" customWidth="1"/>
    <col min="9" max="9" width="13.28125" style="0" customWidth="1"/>
    <col min="10" max="10" width="9.421875" style="0" customWidth="1"/>
    <col min="12" max="12" width="11.140625" style="0" customWidth="1"/>
    <col min="13" max="13" width="11.00390625" style="0" customWidth="1"/>
    <col min="14" max="14" width="11.57421875" style="0" customWidth="1"/>
    <col min="15" max="15" width="11.140625" style="0" customWidth="1"/>
    <col min="16" max="16" width="11.7109375" style="0" customWidth="1"/>
    <col min="17" max="18" width="11.28125" style="0" customWidth="1"/>
    <col min="19" max="19" width="12.8515625" style="0" customWidth="1"/>
    <col min="20" max="20" width="13.28125" style="0" customWidth="1"/>
    <col min="26" max="26" width="8.421875" style="0" customWidth="1"/>
    <col min="27" max="27" width="13.421875" style="0" customWidth="1"/>
    <col min="28" max="28" width="13.57421875" style="0" customWidth="1"/>
    <col min="29" max="29" width="9.57421875" style="0" customWidth="1"/>
    <col min="31" max="31" width="11.00390625" style="0" customWidth="1"/>
    <col min="32" max="32" width="7.421875" style="0" customWidth="1"/>
    <col min="33" max="33" width="10.57421875" style="0" customWidth="1"/>
    <col min="34" max="34" width="10.00390625" style="0" customWidth="1"/>
    <col min="35" max="35" width="10.421875" style="0" customWidth="1"/>
    <col min="36" max="36" width="9.7109375" style="0" customWidth="1"/>
    <col min="37" max="37" width="8.00390625" style="0" customWidth="1"/>
    <col min="38" max="38" width="10.00390625" style="0" customWidth="1"/>
    <col min="40" max="40" width="11.140625" style="0" customWidth="1"/>
    <col min="41" max="41" width="7.8515625" style="0" customWidth="1"/>
    <col min="42" max="42" width="14.00390625" style="0" customWidth="1"/>
  </cols>
  <sheetData>
    <row r="1" spans="1:42" ht="24.75" customHeight="1">
      <c r="A1" s="793" t="s">
        <v>343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550"/>
      <c r="M1" s="550"/>
      <c r="N1" s="550"/>
      <c r="O1" s="550"/>
      <c r="P1" s="550"/>
      <c r="Q1" s="550"/>
      <c r="R1" s="550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40"/>
    </row>
    <row r="2" spans="1:42" ht="18.75" customHeight="1" thickBot="1">
      <c r="A2" s="967" t="s">
        <v>350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204"/>
    </row>
    <row r="3" spans="1:43" ht="35.25" customHeight="1">
      <c r="A3" s="799" t="s">
        <v>345</v>
      </c>
      <c r="B3" s="800"/>
      <c r="C3" s="801"/>
      <c r="D3" s="915" t="s">
        <v>351</v>
      </c>
      <c r="E3" s="916"/>
      <c r="F3" s="916"/>
      <c r="G3" s="916"/>
      <c r="H3" s="916"/>
      <c r="I3" s="916"/>
      <c r="J3" s="916"/>
      <c r="K3" s="969"/>
      <c r="L3" s="919" t="s">
        <v>351</v>
      </c>
      <c r="M3" s="917"/>
      <c r="N3" s="917"/>
      <c r="O3" s="917"/>
      <c r="P3" s="917"/>
      <c r="Q3" s="917"/>
      <c r="R3" s="917"/>
      <c r="S3" s="918"/>
      <c r="T3" s="919" t="s">
        <v>351</v>
      </c>
      <c r="U3" s="917"/>
      <c r="V3" s="917"/>
      <c r="W3" s="917"/>
      <c r="X3" s="917"/>
      <c r="Y3" s="917"/>
      <c r="Z3" s="551"/>
      <c r="AA3" s="919" t="s">
        <v>351</v>
      </c>
      <c r="AB3" s="917"/>
      <c r="AC3" s="917"/>
      <c r="AD3" s="917"/>
      <c r="AE3" s="917"/>
      <c r="AF3" s="917"/>
      <c r="AG3" s="917"/>
      <c r="AH3" s="917"/>
      <c r="AI3" s="917"/>
      <c r="AJ3" s="917"/>
      <c r="AK3" s="917"/>
      <c r="AL3" s="964" t="s">
        <v>351</v>
      </c>
      <c r="AM3" s="964"/>
      <c r="AN3" s="964"/>
      <c r="AO3" s="964"/>
      <c r="AP3" s="965"/>
      <c r="AQ3" s="651"/>
    </row>
    <row r="4" spans="1:43" ht="20.25" customHeight="1">
      <c r="A4" s="802"/>
      <c r="B4" s="803"/>
      <c r="C4" s="804"/>
      <c r="D4" s="921" t="s">
        <v>352</v>
      </c>
      <c r="E4" s="922"/>
      <c r="F4" s="922"/>
      <c r="G4" s="922"/>
      <c r="H4" s="922"/>
      <c r="I4" s="922"/>
      <c r="J4" s="922"/>
      <c r="K4" s="922"/>
      <c r="L4" s="921" t="s">
        <v>352</v>
      </c>
      <c r="M4" s="922"/>
      <c r="N4" s="922"/>
      <c r="O4" s="922"/>
      <c r="P4" s="922"/>
      <c r="Q4" s="922"/>
      <c r="R4" s="922"/>
      <c r="S4" s="922"/>
      <c r="T4" s="923" t="s">
        <v>352</v>
      </c>
      <c r="U4" s="924"/>
      <c r="V4" s="924"/>
      <c r="W4" s="924"/>
      <c r="X4" s="924"/>
      <c r="Y4" s="924"/>
      <c r="Z4" s="552"/>
      <c r="AA4" s="923" t="s">
        <v>353</v>
      </c>
      <c r="AB4" s="924"/>
      <c r="AC4" s="966"/>
      <c r="AD4" s="923" t="s">
        <v>354</v>
      </c>
      <c r="AE4" s="924"/>
      <c r="AF4" s="966"/>
      <c r="AG4" s="923" t="s">
        <v>355</v>
      </c>
      <c r="AH4" s="924"/>
      <c r="AI4" s="924"/>
      <c r="AJ4" s="924"/>
      <c r="AK4" s="966"/>
      <c r="AL4" s="553" t="s">
        <v>356</v>
      </c>
      <c r="AM4" s="923" t="s">
        <v>357</v>
      </c>
      <c r="AN4" s="924"/>
      <c r="AO4" s="966"/>
      <c r="AP4" s="554" t="s">
        <v>358</v>
      </c>
      <c r="AQ4" s="651"/>
    </row>
    <row r="5" spans="1:43" ht="78" customHeight="1" thickBot="1">
      <c r="A5" s="805"/>
      <c r="B5" s="806"/>
      <c r="C5" s="807"/>
      <c r="D5" s="555" t="s">
        <v>359</v>
      </c>
      <c r="E5" s="555" t="s">
        <v>360</v>
      </c>
      <c r="F5" s="555" t="s">
        <v>361</v>
      </c>
      <c r="G5" s="556" t="s">
        <v>362</v>
      </c>
      <c r="H5" s="556" t="s">
        <v>363</v>
      </c>
      <c r="I5" s="556" t="s">
        <v>364</v>
      </c>
      <c r="J5" s="556" t="s">
        <v>365</v>
      </c>
      <c r="K5" s="557" t="s">
        <v>366</v>
      </c>
      <c r="L5" s="557" t="s">
        <v>367</v>
      </c>
      <c r="M5" s="557" t="s">
        <v>368</v>
      </c>
      <c r="N5" s="557" t="s">
        <v>369</v>
      </c>
      <c r="O5" s="557" t="s">
        <v>370</v>
      </c>
      <c r="P5" s="558" t="s">
        <v>371</v>
      </c>
      <c r="Q5" s="558" t="s">
        <v>372</v>
      </c>
      <c r="R5" s="558" t="s">
        <v>373</v>
      </c>
      <c r="S5" s="557" t="s">
        <v>374</v>
      </c>
      <c r="T5" s="557" t="s">
        <v>375</v>
      </c>
      <c r="U5" s="559" t="s">
        <v>376</v>
      </c>
      <c r="V5" s="557" t="s">
        <v>377</v>
      </c>
      <c r="W5" s="557" t="s">
        <v>378</v>
      </c>
      <c r="X5" s="557" t="s">
        <v>379</v>
      </c>
      <c r="Y5" s="557" t="s">
        <v>380</v>
      </c>
      <c r="Z5" s="557" t="s">
        <v>192</v>
      </c>
      <c r="AA5" s="557" t="s">
        <v>381</v>
      </c>
      <c r="AB5" s="557" t="s">
        <v>382</v>
      </c>
      <c r="AC5" s="557" t="s">
        <v>192</v>
      </c>
      <c r="AD5" s="557" t="s">
        <v>383</v>
      </c>
      <c r="AE5" s="557" t="s">
        <v>384</v>
      </c>
      <c r="AF5" s="557" t="s">
        <v>192</v>
      </c>
      <c r="AG5" s="557" t="s">
        <v>385</v>
      </c>
      <c r="AH5" s="557" t="s">
        <v>386</v>
      </c>
      <c r="AI5" s="557" t="s">
        <v>387</v>
      </c>
      <c r="AJ5" s="557" t="s">
        <v>388</v>
      </c>
      <c r="AK5" s="557" t="s">
        <v>192</v>
      </c>
      <c r="AL5" s="557" t="s">
        <v>389</v>
      </c>
      <c r="AM5" s="555" t="s">
        <v>390</v>
      </c>
      <c r="AN5" s="557" t="s">
        <v>391</v>
      </c>
      <c r="AO5" s="557" t="s">
        <v>192</v>
      </c>
      <c r="AP5" s="560" t="s">
        <v>392</v>
      </c>
      <c r="AQ5" s="651"/>
    </row>
    <row r="6" spans="1:44" ht="19.5" customHeight="1">
      <c r="A6" s="961">
        <v>0.041666666666666664</v>
      </c>
      <c r="B6" s="962"/>
      <c r="C6" s="963"/>
      <c r="D6" s="596">
        <v>0</v>
      </c>
      <c r="E6" s="561">
        <v>0.056</v>
      </c>
      <c r="F6" s="561">
        <v>0</v>
      </c>
      <c r="G6" s="561">
        <v>0</v>
      </c>
      <c r="H6" s="562">
        <v>0.004</v>
      </c>
      <c r="I6" s="562">
        <v>0.706</v>
      </c>
      <c r="J6" s="562">
        <v>0.002</v>
      </c>
      <c r="K6" s="562">
        <v>0</v>
      </c>
      <c r="L6" s="596" t="s">
        <v>431</v>
      </c>
      <c r="M6" s="596" t="s">
        <v>432</v>
      </c>
      <c r="N6" s="596" t="s">
        <v>433</v>
      </c>
      <c r="O6" s="596" t="s">
        <v>434</v>
      </c>
      <c r="P6" s="596" t="s">
        <v>433</v>
      </c>
      <c r="Q6" s="596" t="s">
        <v>435</v>
      </c>
      <c r="R6" s="596" t="s">
        <v>436</v>
      </c>
      <c r="S6" s="596" t="s">
        <v>437</v>
      </c>
      <c r="T6" s="596" t="s">
        <v>438</v>
      </c>
      <c r="U6" s="561">
        <v>0.003</v>
      </c>
      <c r="V6" s="563">
        <v>0.006</v>
      </c>
      <c r="W6" s="564">
        <v>0.051</v>
      </c>
      <c r="X6" s="561">
        <v>3.326</v>
      </c>
      <c r="Y6" s="561">
        <v>3.446</v>
      </c>
      <c r="Z6" s="561">
        <f>SUM(D6:Y6)</f>
        <v>7.6</v>
      </c>
      <c r="AA6" s="561">
        <v>0</v>
      </c>
      <c r="AB6" s="561">
        <v>0.12</v>
      </c>
      <c r="AC6" s="561">
        <f>SUM(AA6:AB6)</f>
        <v>0.12</v>
      </c>
      <c r="AD6" s="561">
        <v>0.127</v>
      </c>
      <c r="AE6" s="561">
        <v>0.123</v>
      </c>
      <c r="AF6" s="561">
        <f>SUM(AD6:AE6)</f>
        <v>0.25</v>
      </c>
      <c r="AG6" s="561">
        <v>0.018</v>
      </c>
      <c r="AH6" s="561">
        <v>0</v>
      </c>
      <c r="AI6" s="561">
        <v>0.027</v>
      </c>
      <c r="AJ6" s="561">
        <v>0.251</v>
      </c>
      <c r="AK6" s="565">
        <f>SUM(AG6:AJ6)</f>
        <v>0.296</v>
      </c>
      <c r="AL6" s="561">
        <v>0</v>
      </c>
      <c r="AM6" s="561">
        <v>0.014</v>
      </c>
      <c r="AN6" s="596" t="s">
        <v>559</v>
      </c>
      <c r="AO6" s="565">
        <f>SUM(AL6:AN6)</f>
        <v>0.014</v>
      </c>
      <c r="AP6" s="650">
        <v>0</v>
      </c>
      <c r="AR6" s="566"/>
    </row>
    <row r="7" spans="1:44" ht="20.25" customHeight="1">
      <c r="A7" s="784">
        <v>0.0833333333333333</v>
      </c>
      <c r="B7" s="785"/>
      <c r="C7" s="786"/>
      <c r="D7" s="596">
        <v>0</v>
      </c>
      <c r="E7" s="561">
        <v>0.056</v>
      </c>
      <c r="F7" s="568">
        <v>0</v>
      </c>
      <c r="G7" s="568">
        <v>0</v>
      </c>
      <c r="H7" s="562">
        <v>0.003</v>
      </c>
      <c r="I7" s="569">
        <v>0.708</v>
      </c>
      <c r="J7" s="569">
        <v>0.001</v>
      </c>
      <c r="K7" s="562">
        <v>0</v>
      </c>
      <c r="L7" s="596" t="s">
        <v>439</v>
      </c>
      <c r="M7" s="596" t="s">
        <v>440</v>
      </c>
      <c r="N7" s="596" t="s">
        <v>441</v>
      </c>
      <c r="O7" s="596" t="s">
        <v>442</v>
      </c>
      <c r="P7" s="596" t="s">
        <v>443</v>
      </c>
      <c r="Q7" s="596" t="s">
        <v>444</v>
      </c>
      <c r="R7" s="596" t="s">
        <v>436</v>
      </c>
      <c r="S7" s="596" t="s">
        <v>445</v>
      </c>
      <c r="T7" s="596" t="s">
        <v>446</v>
      </c>
      <c r="U7" s="568">
        <v>0.003</v>
      </c>
      <c r="V7" s="564">
        <v>0.006</v>
      </c>
      <c r="W7" s="564">
        <v>0.053</v>
      </c>
      <c r="X7" s="568">
        <v>3.329</v>
      </c>
      <c r="Y7" s="568">
        <v>3.448</v>
      </c>
      <c r="Z7" s="561">
        <f>SUM(D7:Y7)</f>
        <v>7.607000000000001</v>
      </c>
      <c r="AA7" s="568">
        <v>0</v>
      </c>
      <c r="AB7" s="568">
        <v>0.144</v>
      </c>
      <c r="AC7" s="561">
        <f>SUM(AA7:AB7)</f>
        <v>0.144</v>
      </c>
      <c r="AD7" s="568">
        <v>0.116</v>
      </c>
      <c r="AE7" s="568">
        <v>0.11</v>
      </c>
      <c r="AF7" s="561">
        <f>SUM(AD7:AE7)</f>
        <v>0.226</v>
      </c>
      <c r="AG7" s="568">
        <v>0.018</v>
      </c>
      <c r="AH7" s="568">
        <v>0</v>
      </c>
      <c r="AI7" s="568">
        <v>0.025</v>
      </c>
      <c r="AJ7" s="568">
        <v>0.246</v>
      </c>
      <c r="AK7" s="561">
        <f>SUM(AG7:AJ7)</f>
        <v>0.289</v>
      </c>
      <c r="AL7" s="561">
        <v>0.018</v>
      </c>
      <c r="AM7" s="568">
        <v>0.014</v>
      </c>
      <c r="AN7" s="596">
        <v>0</v>
      </c>
      <c r="AO7" s="561">
        <f>SUM(AL7:AN7)</f>
        <v>0.032</v>
      </c>
      <c r="AP7" s="650">
        <v>0</v>
      </c>
      <c r="AR7" s="566"/>
    </row>
    <row r="8" spans="1:44" ht="19.5" customHeight="1">
      <c r="A8" s="784">
        <v>0.125</v>
      </c>
      <c r="B8" s="785"/>
      <c r="C8" s="786"/>
      <c r="D8" s="596">
        <v>0</v>
      </c>
      <c r="E8" s="561">
        <v>0.056</v>
      </c>
      <c r="F8" s="568">
        <v>0</v>
      </c>
      <c r="G8" s="568">
        <v>0</v>
      </c>
      <c r="H8" s="562">
        <v>0.004</v>
      </c>
      <c r="I8" s="568">
        <v>0.719</v>
      </c>
      <c r="J8" s="568">
        <v>0.002</v>
      </c>
      <c r="K8" s="562">
        <v>0.0009</v>
      </c>
      <c r="L8" s="596" t="s">
        <v>431</v>
      </c>
      <c r="M8" s="596" t="s">
        <v>447</v>
      </c>
      <c r="N8" s="596" t="s">
        <v>448</v>
      </c>
      <c r="O8" s="596" t="s">
        <v>449</v>
      </c>
      <c r="P8" s="596" t="s">
        <v>443</v>
      </c>
      <c r="Q8" s="596" t="s">
        <v>444</v>
      </c>
      <c r="R8" s="596" t="s">
        <v>450</v>
      </c>
      <c r="S8" s="596" t="s">
        <v>451</v>
      </c>
      <c r="T8" s="596" t="s">
        <v>438</v>
      </c>
      <c r="U8" s="568">
        <v>0.003</v>
      </c>
      <c r="V8" s="564">
        <v>0.006</v>
      </c>
      <c r="W8" s="564">
        <v>0.042</v>
      </c>
      <c r="X8" s="568">
        <v>3.334</v>
      </c>
      <c r="Y8" s="568">
        <v>3.443</v>
      </c>
      <c r="Z8" s="561">
        <f aca="true" t="shared" si="0" ref="Z8:Z28">SUM(D8:Y8)</f>
        <v>7.6099</v>
      </c>
      <c r="AA8" s="568">
        <v>0</v>
      </c>
      <c r="AB8" s="568">
        <v>0.192</v>
      </c>
      <c r="AC8" s="561">
        <f aca="true" t="shared" si="1" ref="AC8:AC28">SUM(AA8:AB8)</f>
        <v>0.192</v>
      </c>
      <c r="AD8" s="568">
        <v>0.128</v>
      </c>
      <c r="AE8" s="568">
        <v>0.108</v>
      </c>
      <c r="AF8" s="561">
        <f aca="true" t="shared" si="2" ref="AF8:AF28">SUM(AD8:AE8)</f>
        <v>0.236</v>
      </c>
      <c r="AG8" s="568">
        <v>0</v>
      </c>
      <c r="AH8" s="568">
        <v>0</v>
      </c>
      <c r="AI8" s="568">
        <v>0.025</v>
      </c>
      <c r="AJ8" s="568">
        <v>0.249</v>
      </c>
      <c r="AK8" s="561">
        <f aca="true" t="shared" si="3" ref="AK8:AK28">SUM(AG8:AJ8)</f>
        <v>0.274</v>
      </c>
      <c r="AL8" s="561">
        <v>0</v>
      </c>
      <c r="AM8" s="568">
        <v>0.015</v>
      </c>
      <c r="AN8" s="596" t="s">
        <v>560</v>
      </c>
      <c r="AO8" s="561">
        <f aca="true" t="shared" si="4" ref="AO8:AO28">SUM(AL8:AN8)</f>
        <v>0.015</v>
      </c>
      <c r="AP8" s="650" t="s">
        <v>564</v>
      </c>
      <c r="AR8" s="566"/>
    </row>
    <row r="9" spans="1:46" ht="19.5" customHeight="1">
      <c r="A9" s="901">
        <v>0.166666666666667</v>
      </c>
      <c r="B9" s="902"/>
      <c r="C9" s="903"/>
      <c r="D9" s="732">
        <v>0</v>
      </c>
      <c r="E9" s="728">
        <v>0.07</v>
      </c>
      <c r="F9" s="728">
        <v>0</v>
      </c>
      <c r="G9" s="728">
        <v>0</v>
      </c>
      <c r="H9" s="586">
        <v>0.005</v>
      </c>
      <c r="I9" s="586">
        <v>0.72</v>
      </c>
      <c r="J9" s="586">
        <v>0.001</v>
      </c>
      <c r="K9" s="586">
        <v>0</v>
      </c>
      <c r="L9" s="732" t="s">
        <v>452</v>
      </c>
      <c r="M9" s="732">
        <v>0.51</v>
      </c>
      <c r="N9" s="732">
        <v>0.686</v>
      </c>
      <c r="O9" s="732" t="s">
        <v>453</v>
      </c>
      <c r="P9" s="732" t="s">
        <v>448</v>
      </c>
      <c r="Q9" s="732" t="s">
        <v>444</v>
      </c>
      <c r="R9" s="732" t="s">
        <v>454</v>
      </c>
      <c r="S9" s="733">
        <v>0.31</v>
      </c>
      <c r="T9" s="733">
        <v>0.46</v>
      </c>
      <c r="U9" s="725">
        <v>0.005</v>
      </c>
      <c r="V9" s="572">
        <v>0.006</v>
      </c>
      <c r="W9" s="572">
        <v>0.029</v>
      </c>
      <c r="X9" s="725">
        <v>3.31</v>
      </c>
      <c r="Y9" s="725">
        <v>3.363</v>
      </c>
      <c r="Z9" s="728">
        <f t="shared" si="0"/>
        <v>9.475</v>
      </c>
      <c r="AA9" s="728">
        <v>0</v>
      </c>
      <c r="AB9" s="725">
        <v>0.12</v>
      </c>
      <c r="AC9" s="728">
        <f t="shared" si="1"/>
        <v>0.12</v>
      </c>
      <c r="AD9" s="725">
        <v>0.1</v>
      </c>
      <c r="AE9" s="725">
        <v>0.106</v>
      </c>
      <c r="AF9" s="728">
        <f t="shared" si="2"/>
        <v>0.20600000000000002</v>
      </c>
      <c r="AG9" s="725">
        <v>0.018</v>
      </c>
      <c r="AH9" s="728">
        <v>0</v>
      </c>
      <c r="AI9" s="725">
        <v>0.026</v>
      </c>
      <c r="AJ9" s="725">
        <v>0.261</v>
      </c>
      <c r="AK9" s="728">
        <f t="shared" si="3"/>
        <v>0.305</v>
      </c>
      <c r="AL9" s="728">
        <v>0.018</v>
      </c>
      <c r="AM9" s="725">
        <v>0.015</v>
      </c>
      <c r="AN9" s="732">
        <v>0</v>
      </c>
      <c r="AO9" s="728">
        <f t="shared" si="4"/>
        <v>0.033</v>
      </c>
      <c r="AP9" s="734" t="s">
        <v>565</v>
      </c>
      <c r="AQ9" s="651"/>
      <c r="AR9" s="735"/>
      <c r="AS9" s="651"/>
      <c r="AT9" s="651"/>
    </row>
    <row r="10" spans="1:46" ht="15.75">
      <c r="A10" s="901">
        <v>0.208333333333333</v>
      </c>
      <c r="B10" s="902"/>
      <c r="C10" s="903"/>
      <c r="D10" s="732">
        <v>0</v>
      </c>
      <c r="E10" s="728">
        <v>0.058</v>
      </c>
      <c r="F10" s="725">
        <v>0</v>
      </c>
      <c r="G10" s="725">
        <v>0</v>
      </c>
      <c r="H10" s="586">
        <v>0.004</v>
      </c>
      <c r="I10" s="586">
        <v>0.713</v>
      </c>
      <c r="J10" s="586">
        <v>0.001</v>
      </c>
      <c r="K10" s="586">
        <v>0</v>
      </c>
      <c r="L10" s="732" t="s">
        <v>457</v>
      </c>
      <c r="M10" s="732" t="s">
        <v>458</v>
      </c>
      <c r="N10" s="732" t="s">
        <v>459</v>
      </c>
      <c r="O10" s="732" t="s">
        <v>460</v>
      </c>
      <c r="P10" s="732" t="s">
        <v>461</v>
      </c>
      <c r="Q10" s="732" t="s">
        <v>462</v>
      </c>
      <c r="R10" s="732" t="s">
        <v>463</v>
      </c>
      <c r="S10" s="732" t="s">
        <v>464</v>
      </c>
      <c r="T10" s="732" t="s">
        <v>465</v>
      </c>
      <c r="U10" s="725">
        <v>0.003</v>
      </c>
      <c r="V10" s="572">
        <v>0.006</v>
      </c>
      <c r="W10" s="572">
        <v>0.027</v>
      </c>
      <c r="X10" s="725">
        <v>3.335</v>
      </c>
      <c r="Y10" s="725">
        <v>3.439</v>
      </c>
      <c r="Z10" s="728">
        <f t="shared" si="0"/>
        <v>7.586</v>
      </c>
      <c r="AA10" s="725">
        <v>0</v>
      </c>
      <c r="AB10" s="725">
        <v>0.12</v>
      </c>
      <c r="AC10" s="728">
        <f t="shared" si="1"/>
        <v>0.12</v>
      </c>
      <c r="AD10" s="725">
        <v>0.093</v>
      </c>
      <c r="AE10" s="725">
        <v>0.103</v>
      </c>
      <c r="AF10" s="728">
        <f t="shared" si="2"/>
        <v>0.196</v>
      </c>
      <c r="AG10" s="725">
        <v>0.018</v>
      </c>
      <c r="AH10" s="725">
        <v>0</v>
      </c>
      <c r="AI10" s="725">
        <v>0.026</v>
      </c>
      <c r="AJ10" s="725">
        <v>0.247</v>
      </c>
      <c r="AK10" s="728">
        <f t="shared" si="3"/>
        <v>0.291</v>
      </c>
      <c r="AL10" s="728">
        <v>0</v>
      </c>
      <c r="AM10" s="725">
        <v>0.014</v>
      </c>
      <c r="AN10" s="732" t="s">
        <v>561</v>
      </c>
      <c r="AO10" s="728">
        <f t="shared" si="4"/>
        <v>0.014</v>
      </c>
      <c r="AP10" s="734" t="s">
        <v>566</v>
      </c>
      <c r="AQ10" s="651"/>
      <c r="AR10" s="735"/>
      <c r="AS10" s="651"/>
      <c r="AT10" s="651"/>
    </row>
    <row r="11" spans="1:46" ht="19.5" customHeight="1">
      <c r="A11" s="901">
        <v>0.25</v>
      </c>
      <c r="B11" s="902"/>
      <c r="C11" s="903"/>
      <c r="D11" s="732">
        <v>0</v>
      </c>
      <c r="E11" s="728">
        <v>0.057</v>
      </c>
      <c r="F11" s="725">
        <v>0</v>
      </c>
      <c r="G11" s="725">
        <v>0</v>
      </c>
      <c r="H11" s="586">
        <v>0.004</v>
      </c>
      <c r="I11" s="586">
        <v>0.704</v>
      </c>
      <c r="J11" s="586">
        <v>0.002</v>
      </c>
      <c r="K11" s="586">
        <v>0.0009</v>
      </c>
      <c r="L11" s="732" t="s">
        <v>466</v>
      </c>
      <c r="M11" s="732" t="s">
        <v>467</v>
      </c>
      <c r="N11" s="732" t="s">
        <v>468</v>
      </c>
      <c r="O11" s="732" t="s">
        <v>460</v>
      </c>
      <c r="P11" s="732" t="s">
        <v>469</v>
      </c>
      <c r="Q11" s="732" t="s">
        <v>462</v>
      </c>
      <c r="R11" s="732" t="s">
        <v>470</v>
      </c>
      <c r="S11" s="732" t="s">
        <v>471</v>
      </c>
      <c r="T11" s="732" t="s">
        <v>472</v>
      </c>
      <c r="U11" s="725">
        <v>0.002</v>
      </c>
      <c r="V11" s="572">
        <v>0.003</v>
      </c>
      <c r="W11" s="572">
        <v>0.022</v>
      </c>
      <c r="X11" s="725">
        <v>3.344</v>
      </c>
      <c r="Y11" s="725">
        <v>3.415</v>
      </c>
      <c r="Z11" s="728">
        <f t="shared" si="0"/>
        <v>7.5539</v>
      </c>
      <c r="AA11" s="725">
        <v>0</v>
      </c>
      <c r="AB11" s="725">
        <v>0.096</v>
      </c>
      <c r="AC11" s="728">
        <f t="shared" si="1"/>
        <v>0.096</v>
      </c>
      <c r="AD11" s="725">
        <v>0.086</v>
      </c>
      <c r="AE11" s="725">
        <v>0.102</v>
      </c>
      <c r="AF11" s="728">
        <f t="shared" si="2"/>
        <v>0.188</v>
      </c>
      <c r="AG11" s="725">
        <v>0</v>
      </c>
      <c r="AH11" s="725">
        <v>0</v>
      </c>
      <c r="AI11" s="725">
        <v>0.023</v>
      </c>
      <c r="AJ11" s="725">
        <v>0.229</v>
      </c>
      <c r="AK11" s="728">
        <f t="shared" si="3"/>
        <v>0.252</v>
      </c>
      <c r="AL11" s="728">
        <v>0</v>
      </c>
      <c r="AM11" s="725">
        <v>0.014</v>
      </c>
      <c r="AN11" s="732" t="s">
        <v>561</v>
      </c>
      <c r="AO11" s="728">
        <f t="shared" si="4"/>
        <v>0.014</v>
      </c>
      <c r="AP11" s="734">
        <v>0</v>
      </c>
      <c r="AQ11" s="651"/>
      <c r="AR11" s="735"/>
      <c r="AS11" s="651"/>
      <c r="AT11" s="651"/>
    </row>
    <row r="12" spans="1:46" ht="19.5" customHeight="1">
      <c r="A12" s="901">
        <v>0.291666666666667</v>
      </c>
      <c r="B12" s="902"/>
      <c r="C12" s="903"/>
      <c r="D12" s="732">
        <v>0</v>
      </c>
      <c r="E12" s="728">
        <v>0.097</v>
      </c>
      <c r="F12" s="725">
        <v>0</v>
      </c>
      <c r="G12" s="725">
        <v>0</v>
      </c>
      <c r="H12" s="586">
        <v>0.004</v>
      </c>
      <c r="I12" s="586">
        <v>0.623</v>
      </c>
      <c r="J12" s="586">
        <v>0.001</v>
      </c>
      <c r="K12" s="586">
        <v>0</v>
      </c>
      <c r="L12" s="732" t="s">
        <v>473</v>
      </c>
      <c r="M12" s="732" t="s">
        <v>474</v>
      </c>
      <c r="N12" s="732" t="s">
        <v>475</v>
      </c>
      <c r="O12" s="732" t="s">
        <v>476</v>
      </c>
      <c r="P12" s="732" t="s">
        <v>477</v>
      </c>
      <c r="Q12" s="732" t="s">
        <v>478</v>
      </c>
      <c r="R12" s="732" t="s">
        <v>479</v>
      </c>
      <c r="S12" s="732" t="s">
        <v>480</v>
      </c>
      <c r="T12" s="732" t="s">
        <v>470</v>
      </c>
      <c r="U12" s="725">
        <v>0.001</v>
      </c>
      <c r="V12" s="572">
        <v>0.002</v>
      </c>
      <c r="W12" s="572">
        <v>0.032</v>
      </c>
      <c r="X12" s="725">
        <v>3.335</v>
      </c>
      <c r="Y12" s="725">
        <v>3.418</v>
      </c>
      <c r="Z12" s="728">
        <f t="shared" si="0"/>
        <v>7.513</v>
      </c>
      <c r="AA12" s="725">
        <v>0</v>
      </c>
      <c r="AB12" s="725">
        <v>0.048</v>
      </c>
      <c r="AC12" s="728">
        <f t="shared" si="1"/>
        <v>0.048</v>
      </c>
      <c r="AD12" s="725">
        <v>0.084</v>
      </c>
      <c r="AE12" s="725">
        <v>0.103</v>
      </c>
      <c r="AF12" s="728">
        <f t="shared" si="2"/>
        <v>0.187</v>
      </c>
      <c r="AG12" s="725">
        <v>0.018</v>
      </c>
      <c r="AH12" s="725">
        <v>0</v>
      </c>
      <c r="AI12" s="725">
        <v>0.025</v>
      </c>
      <c r="AJ12" s="725">
        <v>0.23</v>
      </c>
      <c r="AK12" s="728">
        <f t="shared" si="3"/>
        <v>0.273</v>
      </c>
      <c r="AL12" s="728">
        <v>0.018</v>
      </c>
      <c r="AM12" s="725">
        <v>0.013</v>
      </c>
      <c r="AN12" s="732">
        <v>0</v>
      </c>
      <c r="AO12" s="728">
        <f t="shared" si="4"/>
        <v>0.031</v>
      </c>
      <c r="AP12" s="734">
        <v>0</v>
      </c>
      <c r="AQ12" s="651"/>
      <c r="AR12" s="735"/>
      <c r="AS12" s="651"/>
      <c r="AT12" s="651"/>
    </row>
    <row r="13" spans="1:46" ht="19.5" customHeight="1">
      <c r="A13" s="901">
        <v>0.333333333333333</v>
      </c>
      <c r="B13" s="902"/>
      <c r="C13" s="903"/>
      <c r="D13" s="732">
        <v>0</v>
      </c>
      <c r="E13" s="728">
        <v>0.181</v>
      </c>
      <c r="F13" s="725">
        <v>0</v>
      </c>
      <c r="G13" s="725">
        <v>0</v>
      </c>
      <c r="H13" s="586">
        <v>0.005</v>
      </c>
      <c r="I13" s="586">
        <v>0.606</v>
      </c>
      <c r="J13" s="586">
        <v>0.002</v>
      </c>
      <c r="K13" s="586">
        <v>0</v>
      </c>
      <c r="L13" s="732" t="s">
        <v>481</v>
      </c>
      <c r="M13" s="732" t="s">
        <v>482</v>
      </c>
      <c r="N13" s="732" t="s">
        <v>483</v>
      </c>
      <c r="O13" s="732" t="s">
        <v>476</v>
      </c>
      <c r="P13" s="732" t="s">
        <v>484</v>
      </c>
      <c r="Q13" s="732" t="s">
        <v>485</v>
      </c>
      <c r="R13" s="732" t="s">
        <v>447</v>
      </c>
      <c r="S13" s="732" t="s">
        <v>486</v>
      </c>
      <c r="T13" s="732" t="s">
        <v>473</v>
      </c>
      <c r="U13" s="725">
        <v>0.001</v>
      </c>
      <c r="V13" s="572">
        <v>0.003</v>
      </c>
      <c r="W13" s="572">
        <v>0.133</v>
      </c>
      <c r="X13" s="725">
        <v>3.331</v>
      </c>
      <c r="Y13" s="725">
        <v>3.436</v>
      </c>
      <c r="Z13" s="728">
        <f t="shared" si="0"/>
        <v>7.698</v>
      </c>
      <c r="AA13" s="725">
        <v>0</v>
      </c>
      <c r="AB13" s="725">
        <v>0.048</v>
      </c>
      <c r="AC13" s="728">
        <f t="shared" si="1"/>
        <v>0.048</v>
      </c>
      <c r="AD13" s="725">
        <v>0.091</v>
      </c>
      <c r="AE13" s="725">
        <v>0.127</v>
      </c>
      <c r="AF13" s="728">
        <f t="shared" si="2"/>
        <v>0.218</v>
      </c>
      <c r="AG13" s="725">
        <v>0</v>
      </c>
      <c r="AH13" s="725">
        <v>0</v>
      </c>
      <c r="AI13" s="725">
        <v>0.027</v>
      </c>
      <c r="AJ13" s="725">
        <v>0.291</v>
      </c>
      <c r="AK13" s="728">
        <f t="shared" si="3"/>
        <v>0.318</v>
      </c>
      <c r="AL13" s="728">
        <v>0.072</v>
      </c>
      <c r="AM13" s="725">
        <v>0.013</v>
      </c>
      <c r="AN13" s="732" t="s">
        <v>561</v>
      </c>
      <c r="AO13" s="728">
        <f t="shared" si="4"/>
        <v>0.08499999999999999</v>
      </c>
      <c r="AP13" s="734">
        <v>0</v>
      </c>
      <c r="AQ13" s="651"/>
      <c r="AR13" s="735"/>
      <c r="AS13" s="651"/>
      <c r="AT13" s="651"/>
    </row>
    <row r="14" spans="1:46" ht="19.5" customHeight="1">
      <c r="A14" s="901">
        <v>0.375</v>
      </c>
      <c r="B14" s="902"/>
      <c r="C14" s="903"/>
      <c r="D14" s="732" t="s">
        <v>558</v>
      </c>
      <c r="E14" s="728">
        <v>0.279</v>
      </c>
      <c r="F14" s="725">
        <v>0</v>
      </c>
      <c r="G14" s="725">
        <v>0</v>
      </c>
      <c r="H14" s="586">
        <v>0.005</v>
      </c>
      <c r="I14" s="586">
        <v>0.605</v>
      </c>
      <c r="J14" s="586">
        <v>0.001</v>
      </c>
      <c r="K14" s="586">
        <v>0.0009</v>
      </c>
      <c r="L14" s="732" t="s">
        <v>487</v>
      </c>
      <c r="M14" s="732" t="s">
        <v>482</v>
      </c>
      <c r="N14" s="732" t="s">
        <v>488</v>
      </c>
      <c r="O14" s="732" t="s">
        <v>489</v>
      </c>
      <c r="P14" s="732" t="s">
        <v>490</v>
      </c>
      <c r="Q14" s="732" t="s">
        <v>491</v>
      </c>
      <c r="R14" s="732" t="s">
        <v>447</v>
      </c>
      <c r="S14" s="732" t="s">
        <v>435</v>
      </c>
      <c r="T14" s="732" t="s">
        <v>485</v>
      </c>
      <c r="U14" s="725">
        <v>0.001</v>
      </c>
      <c r="V14" s="572">
        <v>0.003</v>
      </c>
      <c r="W14" s="572">
        <v>0.163</v>
      </c>
      <c r="X14" s="725">
        <v>3.317</v>
      </c>
      <c r="Y14" s="725">
        <v>3.408</v>
      </c>
      <c r="Z14" s="728">
        <f t="shared" si="0"/>
        <v>7.7829</v>
      </c>
      <c r="AA14" s="725">
        <v>0</v>
      </c>
      <c r="AB14" s="725">
        <v>0.072</v>
      </c>
      <c r="AC14" s="728">
        <f t="shared" si="1"/>
        <v>0.072</v>
      </c>
      <c r="AD14" s="725">
        <v>0.177</v>
      </c>
      <c r="AE14" s="725">
        <v>0.231</v>
      </c>
      <c r="AF14" s="728">
        <f t="shared" si="2"/>
        <v>0.40800000000000003</v>
      </c>
      <c r="AG14" s="725">
        <v>0</v>
      </c>
      <c r="AH14" s="725">
        <v>0</v>
      </c>
      <c r="AI14" s="725">
        <v>0.039</v>
      </c>
      <c r="AJ14" s="725">
        <v>0.322</v>
      </c>
      <c r="AK14" s="728">
        <f t="shared" si="3"/>
        <v>0.361</v>
      </c>
      <c r="AL14" s="728">
        <v>0.252</v>
      </c>
      <c r="AM14" s="725">
        <v>0.012</v>
      </c>
      <c r="AN14" s="732" t="s">
        <v>561</v>
      </c>
      <c r="AO14" s="728">
        <f t="shared" si="4"/>
        <v>0.264</v>
      </c>
      <c r="AP14" s="734">
        <v>0</v>
      </c>
      <c r="AQ14" s="651"/>
      <c r="AR14" s="735"/>
      <c r="AS14" s="651"/>
      <c r="AT14" s="651"/>
    </row>
    <row r="15" spans="1:46" ht="19.5" customHeight="1">
      <c r="A15" s="901">
        <v>0.416666666666666</v>
      </c>
      <c r="B15" s="902"/>
      <c r="C15" s="903"/>
      <c r="D15" s="732">
        <v>0.04</v>
      </c>
      <c r="E15" s="728">
        <v>0.31</v>
      </c>
      <c r="F15" s="725">
        <v>0</v>
      </c>
      <c r="G15" s="725">
        <v>0</v>
      </c>
      <c r="H15" s="586">
        <v>0.005</v>
      </c>
      <c r="I15" s="586">
        <v>0.67</v>
      </c>
      <c r="J15" s="586">
        <v>0.001</v>
      </c>
      <c r="K15" s="586">
        <v>0</v>
      </c>
      <c r="L15" s="732" t="s">
        <v>492</v>
      </c>
      <c r="M15" s="732">
        <v>0.16</v>
      </c>
      <c r="N15" s="732" t="s">
        <v>473</v>
      </c>
      <c r="O15" s="733">
        <v>1.07</v>
      </c>
      <c r="P15" s="732" t="s">
        <v>493</v>
      </c>
      <c r="Q15" s="732" t="s">
        <v>494</v>
      </c>
      <c r="R15" s="732" t="s">
        <v>447</v>
      </c>
      <c r="S15" s="732" t="s">
        <v>493</v>
      </c>
      <c r="T15" s="732" t="s">
        <v>456</v>
      </c>
      <c r="U15" s="725">
        <v>0.005</v>
      </c>
      <c r="V15" s="572">
        <v>0.007</v>
      </c>
      <c r="W15" s="572">
        <v>0.181</v>
      </c>
      <c r="X15" s="725">
        <v>3.326</v>
      </c>
      <c r="Y15" s="725">
        <v>3.33</v>
      </c>
      <c r="Z15" s="728">
        <f t="shared" si="0"/>
        <v>9.105</v>
      </c>
      <c r="AA15" s="725">
        <v>0</v>
      </c>
      <c r="AB15" s="725">
        <v>0.048</v>
      </c>
      <c r="AC15" s="728">
        <f t="shared" si="1"/>
        <v>0.048</v>
      </c>
      <c r="AD15" s="725">
        <v>0.214</v>
      </c>
      <c r="AE15" s="725">
        <v>0.258</v>
      </c>
      <c r="AF15" s="728">
        <f t="shared" si="2"/>
        <v>0.472</v>
      </c>
      <c r="AG15" s="725">
        <v>0</v>
      </c>
      <c r="AH15" s="725">
        <v>0</v>
      </c>
      <c r="AI15" s="725">
        <v>0.083</v>
      </c>
      <c r="AJ15" s="725">
        <v>0.347</v>
      </c>
      <c r="AK15" s="728">
        <f t="shared" si="3"/>
        <v>0.43</v>
      </c>
      <c r="AL15" s="728">
        <v>0.36</v>
      </c>
      <c r="AM15" s="725">
        <v>0.022</v>
      </c>
      <c r="AN15" s="732" t="s">
        <v>562</v>
      </c>
      <c r="AO15" s="728">
        <f t="shared" si="4"/>
        <v>0.382</v>
      </c>
      <c r="AP15" s="734">
        <v>0</v>
      </c>
      <c r="AQ15" s="651"/>
      <c r="AR15" s="735"/>
      <c r="AS15" s="651"/>
      <c r="AT15" s="651"/>
    </row>
    <row r="16" spans="1:46" ht="19.5" customHeight="1">
      <c r="A16" s="901">
        <v>0.458333333333333</v>
      </c>
      <c r="B16" s="902"/>
      <c r="C16" s="903"/>
      <c r="D16" s="732" t="s">
        <v>558</v>
      </c>
      <c r="E16" s="728">
        <v>0.298</v>
      </c>
      <c r="F16" s="725">
        <v>0</v>
      </c>
      <c r="G16" s="725">
        <v>0</v>
      </c>
      <c r="H16" s="586">
        <v>0.004</v>
      </c>
      <c r="I16" s="586">
        <v>0.652</v>
      </c>
      <c r="J16" s="586">
        <v>0.002</v>
      </c>
      <c r="K16" s="586">
        <v>0</v>
      </c>
      <c r="L16" s="732" t="s">
        <v>495</v>
      </c>
      <c r="M16" s="732" t="s">
        <v>474</v>
      </c>
      <c r="N16" s="732" t="s">
        <v>496</v>
      </c>
      <c r="O16" s="732" t="s">
        <v>497</v>
      </c>
      <c r="P16" s="732" t="s">
        <v>480</v>
      </c>
      <c r="Q16" s="732" t="s">
        <v>498</v>
      </c>
      <c r="R16" s="732" t="s">
        <v>472</v>
      </c>
      <c r="S16" s="732" t="s">
        <v>499</v>
      </c>
      <c r="T16" s="732" t="s">
        <v>500</v>
      </c>
      <c r="U16" s="725">
        <v>0.001</v>
      </c>
      <c r="V16" s="572">
        <v>0.014</v>
      </c>
      <c r="W16" s="572">
        <v>0.163</v>
      </c>
      <c r="X16" s="725">
        <v>3.32</v>
      </c>
      <c r="Y16" s="725">
        <v>3.425</v>
      </c>
      <c r="Z16" s="728">
        <f t="shared" si="0"/>
        <v>7.879</v>
      </c>
      <c r="AA16" s="725">
        <v>0</v>
      </c>
      <c r="AB16" s="725">
        <v>0.12</v>
      </c>
      <c r="AC16" s="728">
        <f t="shared" si="1"/>
        <v>0.12</v>
      </c>
      <c r="AD16" s="725">
        <v>0.21</v>
      </c>
      <c r="AE16" s="725">
        <v>0.242</v>
      </c>
      <c r="AF16" s="728">
        <f t="shared" si="2"/>
        <v>0.45199999999999996</v>
      </c>
      <c r="AG16" s="725">
        <v>0</v>
      </c>
      <c r="AH16" s="725">
        <v>0</v>
      </c>
      <c r="AI16" s="725">
        <v>0.125</v>
      </c>
      <c r="AJ16" s="725">
        <v>0.354</v>
      </c>
      <c r="AK16" s="728">
        <f t="shared" si="3"/>
        <v>0.479</v>
      </c>
      <c r="AL16" s="728">
        <v>0.36</v>
      </c>
      <c r="AM16" s="725">
        <v>0.031</v>
      </c>
      <c r="AN16" s="732" t="s">
        <v>562</v>
      </c>
      <c r="AO16" s="728">
        <f t="shared" si="4"/>
        <v>0.391</v>
      </c>
      <c r="AP16" s="734">
        <v>0</v>
      </c>
      <c r="AQ16" s="651"/>
      <c r="AR16" s="735"/>
      <c r="AS16" s="651"/>
      <c r="AT16" s="651"/>
    </row>
    <row r="17" spans="1:46" ht="19.5" customHeight="1">
      <c r="A17" s="901">
        <v>0.5</v>
      </c>
      <c r="B17" s="902"/>
      <c r="C17" s="903"/>
      <c r="D17" s="732">
        <v>0.09</v>
      </c>
      <c r="E17" s="728">
        <v>0.312</v>
      </c>
      <c r="F17" s="725">
        <v>0</v>
      </c>
      <c r="G17" s="725">
        <v>0</v>
      </c>
      <c r="H17" s="586">
        <v>0.005</v>
      </c>
      <c r="I17" s="586">
        <v>0.668</v>
      </c>
      <c r="J17" s="586">
        <v>0.001</v>
      </c>
      <c r="K17" s="586">
        <v>0</v>
      </c>
      <c r="L17" s="733">
        <v>0.1</v>
      </c>
      <c r="M17" s="733">
        <v>0.11</v>
      </c>
      <c r="N17" s="732">
        <v>0.33</v>
      </c>
      <c r="O17" s="732">
        <v>0.93</v>
      </c>
      <c r="P17" s="732" t="s">
        <v>503</v>
      </c>
      <c r="Q17" s="732" t="s">
        <v>447</v>
      </c>
      <c r="R17" s="733">
        <v>0.59</v>
      </c>
      <c r="S17" s="732" t="s">
        <v>505</v>
      </c>
      <c r="T17" s="732" t="s">
        <v>435</v>
      </c>
      <c r="U17" s="725">
        <v>0.005</v>
      </c>
      <c r="V17" s="572">
        <v>0.004</v>
      </c>
      <c r="W17" s="572">
        <v>0.104</v>
      </c>
      <c r="X17" s="725">
        <v>3.326</v>
      </c>
      <c r="Y17" s="725">
        <v>3.34</v>
      </c>
      <c r="Z17" s="728">
        <f t="shared" si="0"/>
        <v>9.915</v>
      </c>
      <c r="AA17" s="725">
        <v>0</v>
      </c>
      <c r="AB17" s="725">
        <v>0.144</v>
      </c>
      <c r="AC17" s="728">
        <f t="shared" si="1"/>
        <v>0.144</v>
      </c>
      <c r="AD17" s="725">
        <v>0.229</v>
      </c>
      <c r="AE17" s="725">
        <v>0.233</v>
      </c>
      <c r="AF17" s="728">
        <f t="shared" si="2"/>
        <v>0.462</v>
      </c>
      <c r="AG17" s="725">
        <v>0</v>
      </c>
      <c r="AH17" s="725">
        <v>0</v>
      </c>
      <c r="AI17" s="725">
        <v>0.09</v>
      </c>
      <c r="AJ17" s="725">
        <v>0.359</v>
      </c>
      <c r="AK17" s="728">
        <f t="shared" si="3"/>
        <v>0.44899999999999995</v>
      </c>
      <c r="AL17" s="728">
        <v>0.27</v>
      </c>
      <c r="AM17" s="725">
        <v>0.03</v>
      </c>
      <c r="AN17" s="732" t="s">
        <v>559</v>
      </c>
      <c r="AO17" s="728">
        <f t="shared" si="4"/>
        <v>0.30000000000000004</v>
      </c>
      <c r="AP17" s="734">
        <v>0</v>
      </c>
      <c r="AQ17" s="651"/>
      <c r="AR17" s="735"/>
      <c r="AS17" s="651"/>
      <c r="AT17" s="651"/>
    </row>
    <row r="18" spans="1:46" ht="19.5" customHeight="1">
      <c r="A18" s="901">
        <v>0.541666666666667</v>
      </c>
      <c r="B18" s="902"/>
      <c r="C18" s="903"/>
      <c r="D18" s="732" t="s">
        <v>558</v>
      </c>
      <c r="E18" s="728">
        <v>0.265</v>
      </c>
      <c r="F18" s="725">
        <v>0</v>
      </c>
      <c r="G18" s="725">
        <v>0</v>
      </c>
      <c r="H18" s="586">
        <v>0.004</v>
      </c>
      <c r="I18" s="586">
        <v>0.631</v>
      </c>
      <c r="J18" s="586">
        <v>0.001</v>
      </c>
      <c r="K18" s="586">
        <v>0</v>
      </c>
      <c r="L18" s="732" t="s">
        <v>501</v>
      </c>
      <c r="M18" s="732" t="s">
        <v>506</v>
      </c>
      <c r="N18" s="732" t="s">
        <v>468</v>
      </c>
      <c r="O18" s="732" t="s">
        <v>507</v>
      </c>
      <c r="P18" s="732" t="s">
        <v>508</v>
      </c>
      <c r="Q18" s="732" t="s">
        <v>485</v>
      </c>
      <c r="R18" s="732" t="s">
        <v>450</v>
      </c>
      <c r="S18" s="732" t="s">
        <v>499</v>
      </c>
      <c r="T18" s="732" t="s">
        <v>446</v>
      </c>
      <c r="U18" s="725">
        <v>0.001</v>
      </c>
      <c r="V18" s="572">
        <v>0.004</v>
      </c>
      <c r="W18" s="572">
        <v>0.182</v>
      </c>
      <c r="X18" s="725">
        <v>3.306</v>
      </c>
      <c r="Y18" s="725">
        <v>3.403</v>
      </c>
      <c r="Z18" s="728">
        <f t="shared" si="0"/>
        <v>7.797000000000001</v>
      </c>
      <c r="AA18" s="725">
        <v>0</v>
      </c>
      <c r="AB18" s="725">
        <v>0.12</v>
      </c>
      <c r="AC18" s="728">
        <f t="shared" si="1"/>
        <v>0.12</v>
      </c>
      <c r="AD18" s="725">
        <v>0.242</v>
      </c>
      <c r="AE18" s="725">
        <v>0.168</v>
      </c>
      <c r="AF18" s="728">
        <f t="shared" si="2"/>
        <v>0.41000000000000003</v>
      </c>
      <c r="AG18" s="725">
        <v>0</v>
      </c>
      <c r="AH18" s="725">
        <v>0</v>
      </c>
      <c r="AI18" s="725">
        <v>0.079</v>
      </c>
      <c r="AJ18" s="725">
        <v>0.363</v>
      </c>
      <c r="AK18" s="728">
        <f t="shared" si="3"/>
        <v>0.442</v>
      </c>
      <c r="AL18" s="728">
        <v>0.27</v>
      </c>
      <c r="AM18" s="725">
        <v>0.03</v>
      </c>
      <c r="AN18" s="732" t="s">
        <v>562</v>
      </c>
      <c r="AO18" s="728">
        <f t="shared" si="4"/>
        <v>0.30000000000000004</v>
      </c>
      <c r="AP18" s="734">
        <v>0</v>
      </c>
      <c r="AQ18" s="651"/>
      <c r="AR18" s="735"/>
      <c r="AS18" s="651"/>
      <c r="AT18" s="651"/>
    </row>
    <row r="19" spans="1:46" ht="19.5" customHeight="1">
      <c r="A19" s="901">
        <v>0.583333333333333</v>
      </c>
      <c r="B19" s="902"/>
      <c r="C19" s="903"/>
      <c r="D19" s="732" t="s">
        <v>558</v>
      </c>
      <c r="E19" s="728">
        <v>0.29</v>
      </c>
      <c r="F19" s="725">
        <v>0</v>
      </c>
      <c r="G19" s="725">
        <v>0</v>
      </c>
      <c r="H19" s="586">
        <v>0.004</v>
      </c>
      <c r="I19" s="586">
        <v>0.62</v>
      </c>
      <c r="J19" s="586">
        <v>0.002</v>
      </c>
      <c r="K19" s="586">
        <v>0</v>
      </c>
      <c r="L19" s="732" t="s">
        <v>501</v>
      </c>
      <c r="M19" s="732" t="s">
        <v>509</v>
      </c>
      <c r="N19" s="732" t="s">
        <v>510</v>
      </c>
      <c r="O19" s="732" t="s">
        <v>507</v>
      </c>
      <c r="P19" s="732" t="s">
        <v>455</v>
      </c>
      <c r="Q19" s="732" t="s">
        <v>511</v>
      </c>
      <c r="R19" s="732" t="s">
        <v>463</v>
      </c>
      <c r="S19" s="732" t="s">
        <v>480</v>
      </c>
      <c r="T19" s="732" t="s">
        <v>469</v>
      </c>
      <c r="U19" s="725">
        <v>0.001</v>
      </c>
      <c r="V19" s="572">
        <v>0.014</v>
      </c>
      <c r="W19" s="572">
        <v>0.171</v>
      </c>
      <c r="X19" s="725">
        <v>3.302</v>
      </c>
      <c r="Y19" s="725">
        <v>3.425</v>
      </c>
      <c r="Z19" s="728">
        <f t="shared" si="0"/>
        <v>7.829</v>
      </c>
      <c r="AA19" s="725">
        <v>0</v>
      </c>
      <c r="AB19" s="725">
        <v>0.12</v>
      </c>
      <c r="AC19" s="728">
        <f t="shared" si="1"/>
        <v>0.12</v>
      </c>
      <c r="AD19" s="725">
        <v>0.284</v>
      </c>
      <c r="AE19" s="725">
        <v>0.239</v>
      </c>
      <c r="AF19" s="728">
        <f t="shared" si="2"/>
        <v>0.5229999999999999</v>
      </c>
      <c r="AG19" s="725">
        <v>0</v>
      </c>
      <c r="AH19" s="725">
        <v>0</v>
      </c>
      <c r="AI19" s="725">
        <v>0.119</v>
      </c>
      <c r="AJ19" s="725">
        <v>0.361</v>
      </c>
      <c r="AK19" s="728">
        <f t="shared" si="3"/>
        <v>0.48</v>
      </c>
      <c r="AL19" s="728">
        <v>0.18</v>
      </c>
      <c r="AM19" s="725">
        <v>0.027</v>
      </c>
      <c r="AN19" s="732" t="s">
        <v>562</v>
      </c>
      <c r="AO19" s="728">
        <f t="shared" si="4"/>
        <v>0.207</v>
      </c>
      <c r="AP19" s="734">
        <v>0</v>
      </c>
      <c r="AQ19" s="651"/>
      <c r="AR19" s="735"/>
      <c r="AS19" s="651"/>
      <c r="AT19" s="651"/>
    </row>
    <row r="20" spans="1:46" ht="19.5" customHeight="1">
      <c r="A20" s="901">
        <v>0.625</v>
      </c>
      <c r="B20" s="902"/>
      <c r="C20" s="903"/>
      <c r="D20" s="732" t="s">
        <v>558</v>
      </c>
      <c r="E20" s="728">
        <v>0.257</v>
      </c>
      <c r="F20" s="725">
        <v>0</v>
      </c>
      <c r="G20" s="725">
        <v>0</v>
      </c>
      <c r="H20" s="586">
        <v>0.003</v>
      </c>
      <c r="I20" s="586">
        <v>0.587</v>
      </c>
      <c r="J20" s="586">
        <v>0.002</v>
      </c>
      <c r="K20" s="586">
        <v>0.0009</v>
      </c>
      <c r="L20" s="732" t="s">
        <v>495</v>
      </c>
      <c r="M20" s="732" t="s">
        <v>512</v>
      </c>
      <c r="N20" s="732" t="s">
        <v>513</v>
      </c>
      <c r="O20" s="732" t="s">
        <v>514</v>
      </c>
      <c r="P20" s="732" t="s">
        <v>515</v>
      </c>
      <c r="Q20" s="732" t="s">
        <v>516</v>
      </c>
      <c r="R20" s="732" t="s">
        <v>517</v>
      </c>
      <c r="S20" s="732" t="s">
        <v>480</v>
      </c>
      <c r="T20" s="732" t="s">
        <v>518</v>
      </c>
      <c r="U20" s="725">
        <v>0.002</v>
      </c>
      <c r="V20" s="572">
        <v>0.019</v>
      </c>
      <c r="W20" s="572">
        <v>0.193</v>
      </c>
      <c r="X20" s="725">
        <v>3.299</v>
      </c>
      <c r="Y20" s="725">
        <v>3.452</v>
      </c>
      <c r="Z20" s="728">
        <f t="shared" si="0"/>
        <v>7.8149</v>
      </c>
      <c r="AA20" s="725">
        <v>0</v>
      </c>
      <c r="AB20" s="725">
        <v>0.144</v>
      </c>
      <c r="AC20" s="728">
        <f t="shared" si="1"/>
        <v>0.144</v>
      </c>
      <c r="AD20" s="725">
        <v>0.276</v>
      </c>
      <c r="AE20" s="725">
        <v>0.242</v>
      </c>
      <c r="AF20" s="728">
        <f t="shared" si="2"/>
        <v>0.518</v>
      </c>
      <c r="AG20" s="725">
        <v>0</v>
      </c>
      <c r="AH20" s="725">
        <v>0</v>
      </c>
      <c r="AI20" s="725">
        <v>0.126</v>
      </c>
      <c r="AJ20" s="725">
        <v>0.383</v>
      </c>
      <c r="AK20" s="728">
        <f t="shared" si="3"/>
        <v>0.509</v>
      </c>
      <c r="AL20" s="728">
        <v>0.18</v>
      </c>
      <c r="AM20" s="725">
        <v>0.033</v>
      </c>
      <c r="AN20" s="732" t="s">
        <v>561</v>
      </c>
      <c r="AO20" s="728">
        <f t="shared" si="4"/>
        <v>0.213</v>
      </c>
      <c r="AP20" s="734">
        <v>0</v>
      </c>
      <c r="AQ20" s="651"/>
      <c r="AR20" s="735"/>
      <c r="AS20" s="651"/>
      <c r="AT20" s="651"/>
    </row>
    <row r="21" spans="1:46" ht="19.5" customHeight="1">
      <c r="A21" s="901">
        <v>0.666666666666667</v>
      </c>
      <c r="B21" s="902"/>
      <c r="C21" s="903"/>
      <c r="D21" s="732" t="s">
        <v>558</v>
      </c>
      <c r="E21" s="728">
        <v>0.198</v>
      </c>
      <c r="F21" s="725">
        <v>0</v>
      </c>
      <c r="G21" s="725">
        <v>0</v>
      </c>
      <c r="H21" s="586">
        <v>0.003</v>
      </c>
      <c r="I21" s="586">
        <v>0.871</v>
      </c>
      <c r="J21" s="586">
        <v>0.002</v>
      </c>
      <c r="K21" s="586">
        <v>0</v>
      </c>
      <c r="L21" s="732" t="s">
        <v>501</v>
      </c>
      <c r="M21" s="732" t="s">
        <v>519</v>
      </c>
      <c r="N21" s="732" t="s">
        <v>448</v>
      </c>
      <c r="O21" s="732" t="s">
        <v>520</v>
      </c>
      <c r="P21" s="732" t="s">
        <v>473</v>
      </c>
      <c r="Q21" s="732" t="s">
        <v>521</v>
      </c>
      <c r="R21" s="732" t="s">
        <v>522</v>
      </c>
      <c r="S21" s="732" t="s">
        <v>523</v>
      </c>
      <c r="T21" s="732" t="s">
        <v>454</v>
      </c>
      <c r="U21" s="725">
        <v>0.001</v>
      </c>
      <c r="V21" s="572">
        <v>0.017</v>
      </c>
      <c r="W21" s="572">
        <v>0.106</v>
      </c>
      <c r="X21" s="725">
        <v>3.294</v>
      </c>
      <c r="Y21" s="725">
        <v>3.434</v>
      </c>
      <c r="Z21" s="728">
        <f t="shared" si="0"/>
        <v>7.926</v>
      </c>
      <c r="AA21" s="725">
        <v>0</v>
      </c>
      <c r="AB21" s="725">
        <v>0.12</v>
      </c>
      <c r="AC21" s="728">
        <f t="shared" si="1"/>
        <v>0.12</v>
      </c>
      <c r="AD21" s="725">
        <v>0.32</v>
      </c>
      <c r="AE21" s="725">
        <v>0.231</v>
      </c>
      <c r="AF21" s="728">
        <f t="shared" si="2"/>
        <v>0.551</v>
      </c>
      <c r="AG21" s="725">
        <v>0</v>
      </c>
      <c r="AH21" s="725">
        <v>0</v>
      </c>
      <c r="AI21" s="725">
        <v>0.134</v>
      </c>
      <c r="AJ21" s="725">
        <v>0.385</v>
      </c>
      <c r="AK21" s="728">
        <f t="shared" si="3"/>
        <v>0.519</v>
      </c>
      <c r="AL21" s="728">
        <v>0.27</v>
      </c>
      <c r="AM21" s="725">
        <v>0.025</v>
      </c>
      <c r="AN21" s="732" t="s">
        <v>563</v>
      </c>
      <c r="AO21" s="728">
        <f t="shared" si="4"/>
        <v>0.29500000000000004</v>
      </c>
      <c r="AP21" s="734">
        <v>0</v>
      </c>
      <c r="AQ21" s="651"/>
      <c r="AR21" s="735"/>
      <c r="AS21" s="651"/>
      <c r="AT21" s="651"/>
    </row>
    <row r="22" spans="1:46" ht="19.5" customHeight="1">
      <c r="A22" s="901">
        <v>0.708333333333333</v>
      </c>
      <c r="B22" s="902"/>
      <c r="C22" s="903"/>
      <c r="D22" s="732" t="s">
        <v>558</v>
      </c>
      <c r="E22" s="728">
        <v>0.112</v>
      </c>
      <c r="F22" s="725">
        <v>0</v>
      </c>
      <c r="G22" s="725">
        <v>0</v>
      </c>
      <c r="H22" s="586">
        <v>0.003</v>
      </c>
      <c r="I22" s="586">
        <v>0.64</v>
      </c>
      <c r="J22" s="586">
        <v>0.0009</v>
      </c>
      <c r="K22" s="586">
        <v>0</v>
      </c>
      <c r="L22" s="732" t="s">
        <v>524</v>
      </c>
      <c r="M22" s="732" t="s">
        <v>472</v>
      </c>
      <c r="N22" s="732" t="s">
        <v>525</v>
      </c>
      <c r="O22" s="732" t="s">
        <v>526</v>
      </c>
      <c r="P22" s="732" t="s">
        <v>512</v>
      </c>
      <c r="Q22" s="732" t="s">
        <v>451</v>
      </c>
      <c r="R22" s="732" t="s">
        <v>527</v>
      </c>
      <c r="S22" s="732" t="s">
        <v>493</v>
      </c>
      <c r="T22" s="732" t="s">
        <v>435</v>
      </c>
      <c r="U22" s="725">
        <v>0.001</v>
      </c>
      <c r="V22" s="572">
        <v>0.016</v>
      </c>
      <c r="W22" s="572">
        <v>0.092</v>
      </c>
      <c r="X22" s="725">
        <v>3.289</v>
      </c>
      <c r="Y22" s="725">
        <v>3.438</v>
      </c>
      <c r="Z22" s="728">
        <f t="shared" si="0"/>
        <v>7.591900000000001</v>
      </c>
      <c r="AA22" s="725">
        <v>0</v>
      </c>
      <c r="AB22" s="725">
        <v>0.144</v>
      </c>
      <c r="AC22" s="728">
        <f t="shared" si="1"/>
        <v>0.144</v>
      </c>
      <c r="AD22" s="725">
        <v>0.288</v>
      </c>
      <c r="AE22" s="725">
        <v>0.171</v>
      </c>
      <c r="AF22" s="728">
        <f t="shared" si="2"/>
        <v>0.45899999999999996</v>
      </c>
      <c r="AG22" s="725">
        <v>0</v>
      </c>
      <c r="AH22" s="725">
        <v>0</v>
      </c>
      <c r="AI22" s="725">
        <v>0.127</v>
      </c>
      <c r="AJ22" s="725">
        <v>0.397</v>
      </c>
      <c r="AK22" s="728">
        <f t="shared" si="3"/>
        <v>0.524</v>
      </c>
      <c r="AL22" s="728">
        <v>0.18</v>
      </c>
      <c r="AM22" s="725">
        <v>0.036</v>
      </c>
      <c r="AN22" s="732" t="s">
        <v>562</v>
      </c>
      <c r="AO22" s="728">
        <f t="shared" si="4"/>
        <v>0.216</v>
      </c>
      <c r="AP22" s="734">
        <v>0</v>
      </c>
      <c r="AQ22" s="651"/>
      <c r="AR22" s="735"/>
      <c r="AS22" s="651"/>
      <c r="AT22" s="651"/>
    </row>
    <row r="23" spans="1:46" ht="19.5" customHeight="1">
      <c r="A23" s="901">
        <v>0.75</v>
      </c>
      <c r="B23" s="902"/>
      <c r="C23" s="903"/>
      <c r="D23" s="732" t="s">
        <v>558</v>
      </c>
      <c r="E23" s="728">
        <v>0.097</v>
      </c>
      <c r="F23" s="725">
        <v>0</v>
      </c>
      <c r="G23" s="725">
        <v>0</v>
      </c>
      <c r="H23" s="586">
        <v>0.002</v>
      </c>
      <c r="I23" s="586">
        <v>0.636</v>
      </c>
      <c r="J23" s="586">
        <v>0.002</v>
      </c>
      <c r="K23" s="586">
        <v>0</v>
      </c>
      <c r="L23" s="732" t="s">
        <v>524</v>
      </c>
      <c r="M23" s="732" t="s">
        <v>528</v>
      </c>
      <c r="N23" s="732" t="s">
        <v>443</v>
      </c>
      <c r="O23" s="732" t="s">
        <v>529</v>
      </c>
      <c r="P23" s="732" t="s">
        <v>473</v>
      </c>
      <c r="Q23" s="732" t="s">
        <v>530</v>
      </c>
      <c r="R23" s="732" t="s">
        <v>531</v>
      </c>
      <c r="S23" s="732" t="s">
        <v>532</v>
      </c>
      <c r="T23" s="732" t="s">
        <v>485</v>
      </c>
      <c r="U23" s="725">
        <v>0.001</v>
      </c>
      <c r="V23" s="572">
        <v>0.022</v>
      </c>
      <c r="W23" s="572">
        <v>0.081</v>
      </c>
      <c r="X23" s="725">
        <v>3.29</v>
      </c>
      <c r="Y23" s="725">
        <v>3.448</v>
      </c>
      <c r="Z23" s="728">
        <f t="shared" si="0"/>
        <v>7.579000000000001</v>
      </c>
      <c r="AA23" s="725">
        <v>0</v>
      </c>
      <c r="AB23" s="725">
        <v>0.144</v>
      </c>
      <c r="AC23" s="728">
        <f t="shared" si="1"/>
        <v>0.144</v>
      </c>
      <c r="AD23" s="725">
        <v>0.281</v>
      </c>
      <c r="AE23" s="725">
        <v>0.109</v>
      </c>
      <c r="AF23" s="728">
        <f t="shared" si="2"/>
        <v>0.39</v>
      </c>
      <c r="AG23" s="725">
        <v>0</v>
      </c>
      <c r="AH23" s="725">
        <v>0</v>
      </c>
      <c r="AI23" s="725">
        <v>0.105</v>
      </c>
      <c r="AJ23" s="725">
        <v>0.413</v>
      </c>
      <c r="AK23" s="728">
        <f t="shared" si="3"/>
        <v>0.518</v>
      </c>
      <c r="AL23" s="728">
        <v>0.9</v>
      </c>
      <c r="AM23" s="725">
        <v>0.03</v>
      </c>
      <c r="AN23" s="732" t="s">
        <v>562</v>
      </c>
      <c r="AO23" s="728">
        <f t="shared" si="4"/>
        <v>0.93</v>
      </c>
      <c r="AP23" s="734">
        <v>0</v>
      </c>
      <c r="AQ23" s="651"/>
      <c r="AR23" s="735"/>
      <c r="AS23" s="651"/>
      <c r="AT23" s="651"/>
    </row>
    <row r="24" spans="1:46" ht="19.5" customHeight="1">
      <c r="A24" s="901">
        <v>0.791666666666667</v>
      </c>
      <c r="B24" s="902"/>
      <c r="C24" s="903"/>
      <c r="D24" s="732">
        <v>0</v>
      </c>
      <c r="E24" s="728">
        <v>0.089</v>
      </c>
      <c r="F24" s="725">
        <v>0</v>
      </c>
      <c r="G24" s="725">
        <v>0</v>
      </c>
      <c r="H24" s="725">
        <v>0.002</v>
      </c>
      <c r="I24" s="586">
        <v>0.627</v>
      </c>
      <c r="J24" s="586">
        <v>0.002</v>
      </c>
      <c r="K24" s="586">
        <v>0.0009</v>
      </c>
      <c r="L24" s="732" t="s">
        <v>480</v>
      </c>
      <c r="M24" s="732" t="s">
        <v>511</v>
      </c>
      <c r="N24" s="732" t="s">
        <v>448</v>
      </c>
      <c r="O24" s="732" t="s">
        <v>533</v>
      </c>
      <c r="P24" s="732" t="s">
        <v>518</v>
      </c>
      <c r="Q24" s="732" t="s">
        <v>499</v>
      </c>
      <c r="R24" s="732" t="s">
        <v>534</v>
      </c>
      <c r="S24" s="732" t="s">
        <v>535</v>
      </c>
      <c r="T24" s="732" t="s">
        <v>536</v>
      </c>
      <c r="U24" s="725">
        <v>0.001</v>
      </c>
      <c r="V24" s="572">
        <v>0.013</v>
      </c>
      <c r="W24" s="572">
        <v>0.068</v>
      </c>
      <c r="X24" s="725">
        <v>3.293</v>
      </c>
      <c r="Y24" s="725">
        <v>3.432</v>
      </c>
      <c r="Z24" s="728">
        <f t="shared" si="0"/>
        <v>7.527900000000001</v>
      </c>
      <c r="AA24" s="725">
        <v>0</v>
      </c>
      <c r="AB24" s="725">
        <v>0.096</v>
      </c>
      <c r="AC24" s="728">
        <f t="shared" si="1"/>
        <v>0.096</v>
      </c>
      <c r="AD24" s="725">
        <v>0.285</v>
      </c>
      <c r="AE24" s="725">
        <v>0.106</v>
      </c>
      <c r="AF24" s="728">
        <f t="shared" si="2"/>
        <v>0.39099999999999996</v>
      </c>
      <c r="AG24" s="725">
        <v>0</v>
      </c>
      <c r="AH24" s="725">
        <v>0</v>
      </c>
      <c r="AI24" s="725">
        <v>0.083</v>
      </c>
      <c r="AJ24" s="725">
        <v>0.416</v>
      </c>
      <c r="AK24" s="728">
        <f t="shared" si="3"/>
        <v>0.499</v>
      </c>
      <c r="AL24" s="728">
        <v>0.72</v>
      </c>
      <c r="AM24" s="725">
        <v>0.027</v>
      </c>
      <c r="AN24" s="732" t="s">
        <v>562</v>
      </c>
      <c r="AO24" s="728">
        <f t="shared" si="4"/>
        <v>0.747</v>
      </c>
      <c r="AP24" s="734" t="s">
        <v>567</v>
      </c>
      <c r="AQ24" s="651"/>
      <c r="AR24" s="735"/>
      <c r="AS24" s="651"/>
      <c r="AT24" s="651"/>
    </row>
    <row r="25" spans="1:46" ht="19.5" customHeight="1">
      <c r="A25" s="901">
        <v>0.833333333333333</v>
      </c>
      <c r="B25" s="902"/>
      <c r="C25" s="903"/>
      <c r="D25" s="732" t="s">
        <v>558</v>
      </c>
      <c r="E25" s="728">
        <v>0.088</v>
      </c>
      <c r="F25" s="725">
        <v>0</v>
      </c>
      <c r="G25" s="725">
        <v>0</v>
      </c>
      <c r="H25" s="728">
        <v>0.002</v>
      </c>
      <c r="I25" s="586">
        <v>0.618</v>
      </c>
      <c r="J25" s="586">
        <v>0.002</v>
      </c>
      <c r="K25" s="586">
        <v>0</v>
      </c>
      <c r="L25" s="732" t="s">
        <v>472</v>
      </c>
      <c r="M25" s="732" t="s">
        <v>475</v>
      </c>
      <c r="N25" s="732" t="s">
        <v>447</v>
      </c>
      <c r="O25" s="732" t="s">
        <v>537</v>
      </c>
      <c r="P25" s="732" t="s">
        <v>538</v>
      </c>
      <c r="Q25" s="732" t="s">
        <v>475</v>
      </c>
      <c r="R25" s="732" t="s">
        <v>499</v>
      </c>
      <c r="S25" s="732" t="s">
        <v>539</v>
      </c>
      <c r="T25" s="732" t="s">
        <v>540</v>
      </c>
      <c r="U25" s="725">
        <v>0.002</v>
      </c>
      <c r="V25" s="572">
        <v>0.002</v>
      </c>
      <c r="W25" s="572">
        <v>0.051</v>
      </c>
      <c r="X25" s="570">
        <v>3.3</v>
      </c>
      <c r="Y25" s="725">
        <v>3.408</v>
      </c>
      <c r="Z25" s="728">
        <f t="shared" si="0"/>
        <v>7.472999999999999</v>
      </c>
      <c r="AA25" s="725">
        <v>0</v>
      </c>
      <c r="AB25" s="725">
        <v>0.048</v>
      </c>
      <c r="AC25" s="728">
        <f t="shared" si="1"/>
        <v>0.048</v>
      </c>
      <c r="AD25" s="725">
        <v>0.276</v>
      </c>
      <c r="AE25" s="725">
        <v>0.104</v>
      </c>
      <c r="AF25" s="728">
        <f t="shared" si="2"/>
        <v>0.38</v>
      </c>
      <c r="AG25" s="725">
        <v>0.018</v>
      </c>
      <c r="AH25" s="725">
        <v>0</v>
      </c>
      <c r="AI25" s="725">
        <v>0.074</v>
      </c>
      <c r="AJ25" s="725">
        <v>0.392</v>
      </c>
      <c r="AK25" s="728">
        <f t="shared" si="3"/>
        <v>0.484</v>
      </c>
      <c r="AL25" s="728">
        <v>0.288</v>
      </c>
      <c r="AM25" s="725">
        <v>0.037</v>
      </c>
      <c r="AN25" s="732">
        <v>0</v>
      </c>
      <c r="AO25" s="728">
        <f t="shared" si="4"/>
        <v>0.32499999999999996</v>
      </c>
      <c r="AP25" s="734" t="s">
        <v>568</v>
      </c>
      <c r="AQ25" s="651"/>
      <c r="AR25" s="735"/>
      <c r="AS25" s="651"/>
      <c r="AT25" s="651"/>
    </row>
    <row r="26" spans="1:46" ht="19.5" customHeight="1">
      <c r="A26" s="901">
        <v>0.875</v>
      </c>
      <c r="B26" s="902"/>
      <c r="C26" s="903"/>
      <c r="D26" s="732" t="s">
        <v>558</v>
      </c>
      <c r="E26" s="728">
        <v>0.07</v>
      </c>
      <c r="F26" s="725">
        <v>0</v>
      </c>
      <c r="G26" s="725">
        <v>0</v>
      </c>
      <c r="H26" s="728">
        <v>0.002</v>
      </c>
      <c r="I26" s="586">
        <v>0.63</v>
      </c>
      <c r="J26" s="586">
        <v>0.0009</v>
      </c>
      <c r="K26" s="586">
        <v>0</v>
      </c>
      <c r="L26" s="732" t="s">
        <v>512</v>
      </c>
      <c r="M26" s="732" t="s">
        <v>506</v>
      </c>
      <c r="N26" s="732" t="s">
        <v>475</v>
      </c>
      <c r="O26" s="732" t="s">
        <v>541</v>
      </c>
      <c r="P26" s="732" t="s">
        <v>542</v>
      </c>
      <c r="Q26" s="732" t="s">
        <v>519</v>
      </c>
      <c r="R26" s="732" t="s">
        <v>543</v>
      </c>
      <c r="S26" s="732" t="s">
        <v>544</v>
      </c>
      <c r="T26" s="732" t="s">
        <v>447</v>
      </c>
      <c r="U26" s="725">
        <v>0.001</v>
      </c>
      <c r="V26" s="572">
        <v>0.002</v>
      </c>
      <c r="W26" s="571">
        <v>0.078</v>
      </c>
      <c r="X26" s="725">
        <v>3.304</v>
      </c>
      <c r="Y26" s="725">
        <v>3.396</v>
      </c>
      <c r="Z26" s="728">
        <f t="shared" si="0"/>
        <v>7.483899999999999</v>
      </c>
      <c r="AA26" s="725">
        <v>0</v>
      </c>
      <c r="AB26" s="725">
        <v>0.12</v>
      </c>
      <c r="AC26" s="728">
        <f t="shared" si="1"/>
        <v>0.12</v>
      </c>
      <c r="AD26" s="725">
        <v>0.22</v>
      </c>
      <c r="AE26" s="725">
        <v>0.112</v>
      </c>
      <c r="AF26" s="728">
        <f t="shared" si="2"/>
        <v>0.332</v>
      </c>
      <c r="AG26" s="725">
        <v>0.018</v>
      </c>
      <c r="AH26" s="725">
        <v>0</v>
      </c>
      <c r="AI26" s="725">
        <v>0.069</v>
      </c>
      <c r="AJ26" s="725">
        <v>0.398</v>
      </c>
      <c r="AK26" s="728">
        <f t="shared" si="3"/>
        <v>0.48500000000000004</v>
      </c>
      <c r="AL26" s="728">
        <v>0.288</v>
      </c>
      <c r="AM26" s="725">
        <v>0.031</v>
      </c>
      <c r="AN26" s="732" t="s">
        <v>562</v>
      </c>
      <c r="AO26" s="728">
        <f t="shared" si="4"/>
        <v>0.31899999999999995</v>
      </c>
      <c r="AP26" s="734" t="s">
        <v>569</v>
      </c>
      <c r="AQ26" s="651"/>
      <c r="AR26" s="735"/>
      <c r="AS26" s="651"/>
      <c r="AT26" s="651"/>
    </row>
    <row r="27" spans="1:46" ht="19.5" customHeight="1">
      <c r="A27" s="901">
        <v>0.916666666666667</v>
      </c>
      <c r="B27" s="902"/>
      <c r="C27" s="903"/>
      <c r="D27" s="732">
        <v>0</v>
      </c>
      <c r="E27" s="728">
        <v>0.07</v>
      </c>
      <c r="F27" s="725">
        <v>0</v>
      </c>
      <c r="G27" s="725">
        <v>0</v>
      </c>
      <c r="H27" s="728">
        <v>0.002</v>
      </c>
      <c r="I27" s="586">
        <v>0.62</v>
      </c>
      <c r="J27" s="586">
        <v>0.002</v>
      </c>
      <c r="K27" s="586">
        <v>0.0009</v>
      </c>
      <c r="L27" s="732" t="s">
        <v>511</v>
      </c>
      <c r="M27" s="732" t="s">
        <v>545</v>
      </c>
      <c r="N27" s="732" t="s">
        <v>504</v>
      </c>
      <c r="O27" s="732" t="s">
        <v>546</v>
      </c>
      <c r="P27" s="732" t="s">
        <v>547</v>
      </c>
      <c r="Q27" s="732" t="s">
        <v>548</v>
      </c>
      <c r="R27" s="732" t="s">
        <v>549</v>
      </c>
      <c r="S27" s="732" t="s">
        <v>464</v>
      </c>
      <c r="T27" s="732" t="s">
        <v>436</v>
      </c>
      <c r="U27" s="725">
        <v>0.001</v>
      </c>
      <c r="V27" s="572">
        <v>0.003</v>
      </c>
      <c r="W27" s="572">
        <v>0.074</v>
      </c>
      <c r="X27" s="725">
        <v>3.311</v>
      </c>
      <c r="Y27" s="725">
        <v>3.42</v>
      </c>
      <c r="Z27" s="728">
        <f t="shared" si="0"/>
        <v>7.5039</v>
      </c>
      <c r="AA27" s="725">
        <v>0</v>
      </c>
      <c r="AB27" s="725">
        <v>0.12</v>
      </c>
      <c r="AC27" s="728">
        <f t="shared" si="1"/>
        <v>0.12</v>
      </c>
      <c r="AD27" s="725">
        <v>0.229</v>
      </c>
      <c r="AE27" s="725">
        <v>0.119</v>
      </c>
      <c r="AF27" s="728">
        <f t="shared" si="2"/>
        <v>0.348</v>
      </c>
      <c r="AG27" s="725">
        <v>0.018</v>
      </c>
      <c r="AH27" s="725">
        <v>0</v>
      </c>
      <c r="AI27" s="725">
        <v>0.049</v>
      </c>
      <c r="AJ27" s="725">
        <v>0.406</v>
      </c>
      <c r="AK27" s="728">
        <f t="shared" si="3"/>
        <v>0.47300000000000003</v>
      </c>
      <c r="AL27" s="728">
        <v>0.288</v>
      </c>
      <c r="AM27" s="725">
        <v>0.015</v>
      </c>
      <c r="AN27" s="732" t="s">
        <v>559</v>
      </c>
      <c r="AO27" s="728">
        <f t="shared" si="4"/>
        <v>0.303</v>
      </c>
      <c r="AP27" s="734">
        <v>0</v>
      </c>
      <c r="AQ27" s="651"/>
      <c r="AR27" s="735"/>
      <c r="AS27" s="651"/>
      <c r="AT27" s="651"/>
    </row>
    <row r="28" spans="1:46" ht="19.5" customHeight="1">
      <c r="A28" s="901">
        <v>0.958333333333333</v>
      </c>
      <c r="B28" s="902"/>
      <c r="C28" s="903"/>
      <c r="D28" s="732">
        <v>0.04</v>
      </c>
      <c r="E28" s="725">
        <v>0.07</v>
      </c>
      <c r="F28" s="725">
        <v>0</v>
      </c>
      <c r="G28" s="725">
        <v>0</v>
      </c>
      <c r="H28" s="728">
        <v>0.005</v>
      </c>
      <c r="I28" s="586">
        <v>0.63</v>
      </c>
      <c r="J28" s="586">
        <v>0.0009</v>
      </c>
      <c r="K28" s="725">
        <v>0</v>
      </c>
      <c r="L28" s="732">
        <v>1.85</v>
      </c>
      <c r="M28" s="732" t="s">
        <v>511</v>
      </c>
      <c r="N28" s="733">
        <v>0.73</v>
      </c>
      <c r="O28" s="732" t="s">
        <v>550</v>
      </c>
      <c r="P28" s="732" t="s">
        <v>551</v>
      </c>
      <c r="Q28" s="732" t="s">
        <v>545</v>
      </c>
      <c r="R28" s="733">
        <v>0.87</v>
      </c>
      <c r="S28" s="732" t="s">
        <v>465</v>
      </c>
      <c r="T28" s="733">
        <v>0.78</v>
      </c>
      <c r="U28" s="725">
        <v>0.005</v>
      </c>
      <c r="V28" s="572">
        <v>0.002</v>
      </c>
      <c r="W28" s="572">
        <v>0.45</v>
      </c>
      <c r="X28" s="725">
        <v>3.39</v>
      </c>
      <c r="Y28" s="725">
        <v>3.33</v>
      </c>
      <c r="Z28" s="728">
        <f t="shared" si="0"/>
        <v>12.1529</v>
      </c>
      <c r="AA28" s="725">
        <v>0</v>
      </c>
      <c r="AB28" s="725">
        <v>0.144</v>
      </c>
      <c r="AC28" s="728">
        <f t="shared" si="1"/>
        <v>0.144</v>
      </c>
      <c r="AD28" s="725">
        <v>0.168</v>
      </c>
      <c r="AE28" s="725">
        <v>0.122</v>
      </c>
      <c r="AF28" s="728">
        <f t="shared" si="2"/>
        <v>0.29000000000000004</v>
      </c>
      <c r="AG28" s="725">
        <v>0.018</v>
      </c>
      <c r="AH28" s="725">
        <v>0</v>
      </c>
      <c r="AI28" s="725">
        <v>0.053</v>
      </c>
      <c r="AJ28" s="725">
        <v>0.439</v>
      </c>
      <c r="AK28" s="728">
        <f t="shared" si="3"/>
        <v>0.51</v>
      </c>
      <c r="AL28" s="728">
        <v>0.288</v>
      </c>
      <c r="AM28" s="725">
        <v>0.013</v>
      </c>
      <c r="AN28" s="732" t="s">
        <v>561</v>
      </c>
      <c r="AO28" s="728">
        <f t="shared" si="4"/>
        <v>0.301</v>
      </c>
      <c r="AP28" s="734" t="s">
        <v>570</v>
      </c>
      <c r="AQ28" s="651"/>
      <c r="AR28" s="735"/>
      <c r="AS28" s="651"/>
      <c r="AT28" s="651"/>
    </row>
    <row r="29" spans="1:46" ht="19.5" customHeight="1" thickBot="1">
      <c r="A29" s="904">
        <v>1</v>
      </c>
      <c r="B29" s="905"/>
      <c r="C29" s="906"/>
      <c r="D29" s="740">
        <v>0</v>
      </c>
      <c r="E29" s="649">
        <v>0.068</v>
      </c>
      <c r="F29" s="649">
        <v>0</v>
      </c>
      <c r="G29" s="649">
        <v>0</v>
      </c>
      <c r="H29" s="741">
        <v>0.002</v>
      </c>
      <c r="I29" s="729">
        <v>0.623</v>
      </c>
      <c r="J29" s="649">
        <v>0.002</v>
      </c>
      <c r="K29" s="741">
        <v>0</v>
      </c>
      <c r="L29" s="740" t="s">
        <v>552</v>
      </c>
      <c r="M29" s="740" t="s">
        <v>553</v>
      </c>
      <c r="N29" s="740" t="s">
        <v>447</v>
      </c>
      <c r="O29" s="740" t="s">
        <v>502</v>
      </c>
      <c r="P29" s="740" t="s">
        <v>554</v>
      </c>
      <c r="Q29" s="740" t="s">
        <v>475</v>
      </c>
      <c r="R29" s="740" t="s">
        <v>555</v>
      </c>
      <c r="S29" s="740" t="s">
        <v>556</v>
      </c>
      <c r="T29" s="740" t="s">
        <v>557</v>
      </c>
      <c r="U29" s="649">
        <v>0.002</v>
      </c>
      <c r="V29" s="574">
        <v>0.002</v>
      </c>
      <c r="W29" s="574">
        <v>0.043</v>
      </c>
      <c r="X29" s="649">
        <v>3.317</v>
      </c>
      <c r="Y29" s="649">
        <v>3.413</v>
      </c>
      <c r="Z29" s="649">
        <f>SUM(D29:Y29)</f>
        <v>7.4719999999999995</v>
      </c>
      <c r="AA29" s="649">
        <v>0</v>
      </c>
      <c r="AB29" s="649">
        <v>0.12</v>
      </c>
      <c r="AC29" s="649">
        <f>SUM(AA29:AB29)</f>
        <v>0.12</v>
      </c>
      <c r="AD29" s="649">
        <v>0.158</v>
      </c>
      <c r="AE29" s="649">
        <v>0.12</v>
      </c>
      <c r="AF29" s="649">
        <f>SUM(AD29:AE29)</f>
        <v>0.278</v>
      </c>
      <c r="AG29" s="649">
        <v>0.018</v>
      </c>
      <c r="AH29" s="649">
        <v>0</v>
      </c>
      <c r="AI29" s="649">
        <v>0.044</v>
      </c>
      <c r="AJ29" s="649">
        <v>0.41</v>
      </c>
      <c r="AK29" s="649">
        <f>SUM(AG29:AJ29)</f>
        <v>0.472</v>
      </c>
      <c r="AL29" s="649">
        <v>0.306</v>
      </c>
      <c r="AM29" s="649">
        <v>0.013</v>
      </c>
      <c r="AN29" s="740" t="s">
        <v>562</v>
      </c>
      <c r="AO29" s="649">
        <f>SUM(AL29:AN29)</f>
        <v>0.319</v>
      </c>
      <c r="AP29" s="742" t="s">
        <v>571</v>
      </c>
      <c r="AQ29" s="651"/>
      <c r="AR29" s="735"/>
      <c r="AS29" s="651"/>
      <c r="AT29" s="651"/>
    </row>
    <row r="30" spans="1:46" ht="13.5" thickBot="1">
      <c r="A30" s="743"/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4"/>
      <c r="AH30" s="744"/>
      <c r="AI30" s="744"/>
      <c r="AJ30" s="744"/>
      <c r="AK30" s="744"/>
      <c r="AL30" s="744"/>
      <c r="AM30" s="744"/>
      <c r="AN30" s="744"/>
      <c r="AO30" s="744"/>
      <c r="AP30" s="745"/>
      <c r="AQ30" s="651"/>
      <c r="AR30" s="744"/>
      <c r="AS30" s="651"/>
      <c r="AT30" s="651"/>
    </row>
    <row r="31" spans="1:46" ht="13.5" thickBot="1">
      <c r="A31" s="957" t="s">
        <v>393</v>
      </c>
      <c r="B31" s="958"/>
      <c r="C31" s="958"/>
      <c r="D31" s="958"/>
      <c r="E31" s="958"/>
      <c r="F31" s="958"/>
      <c r="G31" s="958"/>
      <c r="H31" s="958"/>
      <c r="I31" s="958"/>
      <c r="J31" s="958"/>
      <c r="K31" s="959"/>
      <c r="L31" s="957" t="s">
        <v>393</v>
      </c>
      <c r="M31" s="958"/>
      <c r="N31" s="958"/>
      <c r="O31" s="958"/>
      <c r="P31" s="958"/>
      <c r="Q31" s="958"/>
      <c r="R31" s="958"/>
      <c r="S31" s="959"/>
      <c r="T31" s="957" t="s">
        <v>393</v>
      </c>
      <c r="U31" s="958"/>
      <c r="V31" s="958"/>
      <c r="W31" s="958"/>
      <c r="X31" s="958"/>
      <c r="Y31" s="958"/>
      <c r="Z31" s="746"/>
      <c r="AA31" s="954" t="s">
        <v>394</v>
      </c>
      <c r="AB31" s="955"/>
      <c r="AC31" s="956"/>
      <c r="AD31" s="954" t="s">
        <v>395</v>
      </c>
      <c r="AE31" s="955"/>
      <c r="AF31" s="956"/>
      <c r="AG31" s="960" t="s">
        <v>396</v>
      </c>
      <c r="AH31" s="958"/>
      <c r="AI31" s="958"/>
      <c r="AJ31" s="958"/>
      <c r="AK31" s="958"/>
      <c r="AL31" s="748" t="s">
        <v>397</v>
      </c>
      <c r="AM31" s="954" t="s">
        <v>398</v>
      </c>
      <c r="AN31" s="955"/>
      <c r="AO31" s="956"/>
      <c r="AP31" s="747" t="s">
        <v>394</v>
      </c>
      <c r="AQ31" s="749"/>
      <c r="AR31" s="749"/>
      <c r="AS31" s="749"/>
      <c r="AT31" s="651"/>
    </row>
    <row r="32" spans="1:46" ht="13.5" thickBot="1">
      <c r="A32" s="750"/>
      <c r="B32" s="751"/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751"/>
      <c r="AC32" s="751"/>
      <c r="AD32" s="751"/>
      <c r="AE32" s="751"/>
      <c r="AF32" s="751"/>
      <c r="AG32" s="751"/>
      <c r="AH32" s="751"/>
      <c r="AI32" s="751"/>
      <c r="AJ32" s="751"/>
      <c r="AK32" s="751"/>
      <c r="AL32" s="751"/>
      <c r="AM32" s="751"/>
      <c r="AN32" s="751"/>
      <c r="AO32" s="751"/>
      <c r="AP32" s="752"/>
      <c r="AQ32" s="651"/>
      <c r="AR32" s="651"/>
      <c r="AS32" s="651"/>
      <c r="AT32" s="651"/>
    </row>
    <row r="33" spans="1:46" ht="12.75">
      <c r="A33" s="651"/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651"/>
      <c r="AM33" s="651"/>
      <c r="AN33" s="651"/>
      <c r="AO33" s="651"/>
      <c r="AP33" s="651"/>
      <c r="AQ33" s="651"/>
      <c r="AR33" s="651"/>
      <c r="AS33" s="651"/>
      <c r="AT33" s="651"/>
    </row>
    <row r="34" spans="1:46" ht="12.75">
      <c r="A34" s="651"/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651"/>
      <c r="AL34" s="651"/>
      <c r="AM34" s="651"/>
      <c r="AN34" s="651"/>
      <c r="AO34" s="651"/>
      <c r="AP34" s="651"/>
      <c r="AQ34" s="651"/>
      <c r="AR34" s="651"/>
      <c r="AS34" s="651"/>
      <c r="AT34" s="651"/>
    </row>
    <row r="35" spans="1:46" ht="12.75">
      <c r="A35" s="651"/>
      <c r="B35" s="651"/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1"/>
      <c r="S35" s="651"/>
      <c r="T35" s="651"/>
      <c r="U35" s="651"/>
      <c r="V35" s="651"/>
      <c r="W35" s="651"/>
      <c r="X35" s="651"/>
      <c r="Y35" s="651"/>
      <c r="Z35" s="651"/>
      <c r="AA35" s="651"/>
      <c r="AB35" s="651"/>
      <c r="AC35" s="651"/>
      <c r="AD35" s="651"/>
      <c r="AE35" s="651"/>
      <c r="AF35" s="651"/>
      <c r="AG35" s="651"/>
      <c r="AH35" s="651"/>
      <c r="AI35" s="651"/>
      <c r="AJ35" s="651"/>
      <c r="AK35" s="651"/>
      <c r="AL35" s="651"/>
      <c r="AM35" s="651"/>
      <c r="AN35" s="651"/>
      <c r="AO35" s="651"/>
      <c r="AP35" s="651"/>
      <c r="AQ35" s="651"/>
      <c r="AR35" s="651"/>
      <c r="AS35" s="651"/>
      <c r="AT35" s="651"/>
    </row>
    <row r="36" spans="1:46" ht="12.75">
      <c r="A36" s="651"/>
      <c r="B36" s="651"/>
      <c r="C36" s="651"/>
      <c r="D36" s="651"/>
      <c r="E36" s="651"/>
      <c r="F36" s="651"/>
      <c r="G36" s="651"/>
      <c r="H36" s="651"/>
      <c r="I36" s="651"/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1" t="s">
        <v>399</v>
      </c>
      <c r="V36" s="651"/>
      <c r="W36" s="651"/>
      <c r="X36" s="651"/>
      <c r="Y36" s="651"/>
      <c r="Z36" s="651"/>
      <c r="AA36" s="651"/>
      <c r="AB36" s="651"/>
      <c r="AC36" s="651"/>
      <c r="AD36" s="651"/>
      <c r="AE36" s="651" t="s">
        <v>400</v>
      </c>
      <c r="AF36" s="651"/>
      <c r="AG36" s="651"/>
      <c r="AH36" s="651"/>
      <c r="AI36" s="651"/>
      <c r="AJ36" s="651"/>
      <c r="AK36" s="651"/>
      <c r="AL36" s="651"/>
      <c r="AM36" s="651"/>
      <c r="AN36" s="651"/>
      <c r="AO36" s="651"/>
      <c r="AP36" s="651"/>
      <c r="AQ36" s="651"/>
      <c r="AR36" s="651"/>
      <c r="AS36" s="651"/>
      <c r="AT36" s="651"/>
    </row>
    <row r="37" spans="1:46" ht="12.75">
      <c r="A37" s="651"/>
      <c r="B37" s="651"/>
      <c r="C37" s="651"/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651"/>
      <c r="AN37" s="651"/>
      <c r="AO37" s="651"/>
      <c r="AP37" s="651"/>
      <c r="AQ37" s="651"/>
      <c r="AR37" s="651"/>
      <c r="AS37" s="651"/>
      <c r="AT37" s="651"/>
    </row>
    <row r="38" spans="1:46" ht="12.75">
      <c r="A38" s="651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1"/>
      <c r="AS38" s="651"/>
      <c r="AT38" s="651"/>
    </row>
    <row r="39" spans="1:46" ht="12.75">
      <c r="A39" s="651"/>
      <c r="B39" s="651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</row>
    <row r="40" spans="1:46" ht="12.75">
      <c r="A40" s="651"/>
      <c r="B40" s="651"/>
      <c r="C40" s="651"/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1"/>
      <c r="AE40" s="651"/>
      <c r="AF40" s="651"/>
      <c r="AG40" s="651"/>
      <c r="AH40" s="651"/>
      <c r="AI40" s="651"/>
      <c r="AJ40" s="651"/>
      <c r="AK40" s="651"/>
      <c r="AL40" s="651"/>
      <c r="AM40" s="651"/>
      <c r="AN40" s="651"/>
      <c r="AO40" s="651"/>
      <c r="AP40" s="651"/>
      <c r="AQ40" s="651"/>
      <c r="AR40" s="651"/>
      <c r="AS40" s="651"/>
      <c r="AT40" s="651"/>
    </row>
    <row r="41" spans="1:46" ht="12.75">
      <c r="A41" s="651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651"/>
      <c r="AM41" s="651"/>
      <c r="AN41" s="651"/>
      <c r="AO41" s="651"/>
      <c r="AP41" s="651"/>
      <c r="AQ41" s="651"/>
      <c r="AR41" s="651"/>
      <c r="AS41" s="651"/>
      <c r="AT41" s="651"/>
    </row>
    <row r="42" spans="1:46" ht="12.75">
      <c r="A42" s="651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1"/>
      <c r="AE42" s="651"/>
      <c r="AF42" s="651"/>
      <c r="AG42" s="651"/>
      <c r="AH42" s="651"/>
      <c r="AI42" s="651"/>
      <c r="AJ42" s="651"/>
      <c r="AK42" s="651"/>
      <c r="AL42" s="651"/>
      <c r="AM42" s="651"/>
      <c r="AN42" s="651"/>
      <c r="AO42" s="651"/>
      <c r="AP42" s="651"/>
      <c r="AQ42" s="651"/>
      <c r="AR42" s="651"/>
      <c r="AS42" s="651"/>
      <c r="AT42" s="651"/>
    </row>
    <row r="43" spans="1:46" ht="12.75">
      <c r="A43" s="651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1"/>
      <c r="AD43" s="651"/>
      <c r="AE43" s="651"/>
      <c r="AF43" s="651"/>
      <c r="AG43" s="651"/>
      <c r="AH43" s="651"/>
      <c r="AI43" s="651"/>
      <c r="AJ43" s="651"/>
      <c r="AK43" s="651"/>
      <c r="AL43" s="651"/>
      <c r="AM43" s="651"/>
      <c r="AN43" s="651"/>
      <c r="AO43" s="651"/>
      <c r="AP43" s="651"/>
      <c r="AQ43" s="651"/>
      <c r="AR43" s="651"/>
      <c r="AS43" s="651"/>
      <c r="AT43" s="651"/>
    </row>
    <row r="44" spans="1:46" ht="12.75">
      <c r="A44" s="651"/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651"/>
      <c r="AJ44" s="651"/>
      <c r="AK44" s="651"/>
      <c r="AL44" s="651"/>
      <c r="AM44" s="651"/>
      <c r="AN44" s="651"/>
      <c r="AO44" s="651"/>
      <c r="AP44" s="651"/>
      <c r="AQ44" s="651"/>
      <c r="AR44" s="651"/>
      <c r="AS44" s="651"/>
      <c r="AT44" s="651"/>
    </row>
    <row r="45" spans="1:46" ht="12.75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  <c r="AM45" s="651"/>
      <c r="AN45" s="651"/>
      <c r="AO45" s="651"/>
      <c r="AP45" s="651"/>
      <c r="AQ45" s="651"/>
      <c r="AR45" s="651"/>
      <c r="AS45" s="651"/>
      <c r="AT45" s="651"/>
    </row>
    <row r="46" spans="1:46" ht="12.75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  <c r="AM46" s="651"/>
      <c r="AN46" s="651"/>
      <c r="AO46" s="651"/>
      <c r="AP46" s="651"/>
      <c r="AQ46" s="651"/>
      <c r="AR46" s="651"/>
      <c r="AS46" s="651"/>
      <c r="AT46" s="651"/>
    </row>
    <row r="47" spans="1:46" ht="12.75">
      <c r="A47" s="651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651"/>
      <c r="AA47" s="651"/>
      <c r="AB47" s="651"/>
      <c r="AC47" s="651"/>
      <c r="AD47" s="651"/>
      <c r="AE47" s="651"/>
      <c r="AF47" s="651"/>
      <c r="AG47" s="651"/>
      <c r="AH47" s="651"/>
      <c r="AI47" s="651"/>
      <c r="AJ47" s="651"/>
      <c r="AK47" s="651"/>
      <c r="AL47" s="651"/>
      <c r="AM47" s="651"/>
      <c r="AN47" s="651"/>
      <c r="AO47" s="651"/>
      <c r="AP47" s="651"/>
      <c r="AQ47" s="651"/>
      <c r="AR47" s="651"/>
      <c r="AS47" s="651"/>
      <c r="AT47" s="651"/>
    </row>
    <row r="48" spans="1:46" ht="12.75">
      <c r="A48" s="651"/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651"/>
      <c r="AA48" s="651"/>
      <c r="AB48" s="651"/>
      <c r="AC48" s="651"/>
      <c r="AD48" s="651"/>
      <c r="AE48" s="651"/>
      <c r="AF48" s="651"/>
      <c r="AG48" s="651"/>
      <c r="AH48" s="651"/>
      <c r="AI48" s="651"/>
      <c r="AJ48" s="651"/>
      <c r="AK48" s="651"/>
      <c r="AL48" s="651"/>
      <c r="AM48" s="651"/>
      <c r="AN48" s="651"/>
      <c r="AO48" s="651"/>
      <c r="AP48" s="651"/>
      <c r="AQ48" s="651"/>
      <c r="AR48" s="651"/>
      <c r="AS48" s="651"/>
      <c r="AT48" s="651"/>
    </row>
    <row r="49" spans="1:46" ht="12.75">
      <c r="A49" s="651"/>
      <c r="B49" s="651"/>
      <c r="C49" s="651"/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651"/>
      <c r="AM49" s="651"/>
      <c r="AN49" s="651"/>
      <c r="AO49" s="651"/>
      <c r="AP49" s="651"/>
      <c r="AQ49" s="651"/>
      <c r="AR49" s="651"/>
      <c r="AS49" s="651"/>
      <c r="AT49" s="651"/>
    </row>
    <row r="50" spans="1:46" ht="12.75">
      <c r="A50" s="651"/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651"/>
      <c r="X50" s="651"/>
      <c r="Y50" s="651"/>
      <c r="Z50" s="651"/>
      <c r="AA50" s="651"/>
      <c r="AB50" s="651"/>
      <c r="AC50" s="651"/>
      <c r="AD50" s="651"/>
      <c r="AE50" s="651"/>
      <c r="AF50" s="651"/>
      <c r="AG50" s="651"/>
      <c r="AH50" s="651"/>
      <c r="AI50" s="651"/>
      <c r="AJ50" s="651"/>
      <c r="AK50" s="651"/>
      <c r="AL50" s="651"/>
      <c r="AM50" s="651"/>
      <c r="AN50" s="651"/>
      <c r="AO50" s="651"/>
      <c r="AP50" s="651"/>
      <c r="AQ50" s="651"/>
      <c r="AR50" s="651"/>
      <c r="AS50" s="651"/>
      <c r="AT50" s="651"/>
    </row>
    <row r="51" spans="1:46" ht="12.75">
      <c r="A51" s="651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651"/>
      <c r="AA51" s="651"/>
      <c r="AB51" s="651"/>
      <c r="AC51" s="651"/>
      <c r="AD51" s="651"/>
      <c r="AE51" s="651"/>
      <c r="AF51" s="651"/>
      <c r="AG51" s="651"/>
      <c r="AH51" s="651"/>
      <c r="AI51" s="651"/>
      <c r="AJ51" s="651"/>
      <c r="AK51" s="651"/>
      <c r="AL51" s="651"/>
      <c r="AM51" s="651"/>
      <c r="AN51" s="651"/>
      <c r="AO51" s="651"/>
      <c r="AP51" s="651"/>
      <c r="AQ51" s="651"/>
      <c r="AR51" s="651"/>
      <c r="AS51" s="651"/>
      <c r="AT51" s="651"/>
    </row>
    <row r="52" spans="1:46" ht="12.75">
      <c r="A52" s="651"/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651"/>
      <c r="AA52" s="651"/>
      <c r="AB52" s="651"/>
      <c r="AC52" s="651"/>
      <c r="AD52" s="651"/>
      <c r="AE52" s="651"/>
      <c r="AF52" s="651"/>
      <c r="AG52" s="651"/>
      <c r="AH52" s="651"/>
      <c r="AI52" s="651"/>
      <c r="AJ52" s="651"/>
      <c r="AK52" s="651"/>
      <c r="AL52" s="651"/>
      <c r="AM52" s="651"/>
      <c r="AN52" s="651"/>
      <c r="AO52" s="651"/>
      <c r="AP52" s="651"/>
      <c r="AQ52" s="651"/>
      <c r="AR52" s="651"/>
      <c r="AS52" s="651"/>
      <c r="AT52" s="651"/>
    </row>
    <row r="53" spans="1:46" ht="12.75">
      <c r="A53" s="651"/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1"/>
      <c r="V53" s="651"/>
      <c r="W53" s="651"/>
      <c r="X53" s="651"/>
      <c r="Y53" s="651"/>
      <c r="Z53" s="651"/>
      <c r="AA53" s="651"/>
      <c r="AB53" s="651"/>
      <c r="AC53" s="651"/>
      <c r="AD53" s="651"/>
      <c r="AE53" s="651"/>
      <c r="AF53" s="651"/>
      <c r="AG53" s="651"/>
      <c r="AH53" s="651"/>
      <c r="AI53" s="651"/>
      <c r="AJ53" s="651"/>
      <c r="AK53" s="651"/>
      <c r="AL53" s="651"/>
      <c r="AM53" s="651"/>
      <c r="AN53" s="651"/>
      <c r="AO53" s="651"/>
      <c r="AP53" s="651"/>
      <c r="AQ53" s="651"/>
      <c r="AR53" s="651"/>
      <c r="AS53" s="651"/>
      <c r="AT53" s="651"/>
    </row>
    <row r="54" spans="1:46" ht="12.75">
      <c r="A54" s="651"/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O54" s="651"/>
      <c r="P54" s="651"/>
      <c r="Q54" s="651"/>
      <c r="R54" s="651"/>
      <c r="S54" s="651"/>
      <c r="T54" s="651"/>
      <c r="U54" s="651"/>
      <c r="V54" s="651"/>
      <c r="W54" s="651"/>
      <c r="X54" s="651"/>
      <c r="Y54" s="651"/>
      <c r="Z54" s="651"/>
      <c r="AA54" s="651"/>
      <c r="AB54" s="651"/>
      <c r="AC54" s="651"/>
      <c r="AD54" s="651"/>
      <c r="AE54" s="651"/>
      <c r="AF54" s="651"/>
      <c r="AG54" s="651"/>
      <c r="AH54" s="651"/>
      <c r="AI54" s="651"/>
      <c r="AJ54" s="651"/>
      <c r="AK54" s="651"/>
      <c r="AL54" s="651"/>
      <c r="AM54" s="651"/>
      <c r="AN54" s="651"/>
      <c r="AO54" s="651"/>
      <c r="AP54" s="651"/>
      <c r="AQ54" s="651"/>
      <c r="AR54" s="651"/>
      <c r="AS54" s="651"/>
      <c r="AT54" s="651"/>
    </row>
    <row r="55" spans="1:46" ht="12.75">
      <c r="A55" s="651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651"/>
      <c r="AA55" s="651"/>
      <c r="AB55" s="651"/>
      <c r="AC55" s="651"/>
      <c r="AD55" s="651"/>
      <c r="AE55" s="651"/>
      <c r="AF55" s="651"/>
      <c r="AG55" s="651"/>
      <c r="AH55" s="651"/>
      <c r="AI55" s="651"/>
      <c r="AJ55" s="651"/>
      <c r="AK55" s="651"/>
      <c r="AL55" s="651"/>
      <c r="AM55" s="651"/>
      <c r="AN55" s="651"/>
      <c r="AO55" s="651"/>
      <c r="AP55" s="651"/>
      <c r="AQ55" s="651"/>
      <c r="AR55" s="651"/>
      <c r="AS55" s="651"/>
      <c r="AT55" s="651"/>
    </row>
    <row r="56" spans="1:46" ht="12.75">
      <c r="A56" s="651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651"/>
      <c r="AD56" s="651"/>
      <c r="AE56" s="651"/>
      <c r="AF56" s="651"/>
      <c r="AG56" s="651"/>
      <c r="AH56" s="651"/>
      <c r="AI56" s="651"/>
      <c r="AJ56" s="651"/>
      <c r="AK56" s="651"/>
      <c r="AL56" s="651"/>
      <c r="AM56" s="651"/>
      <c r="AN56" s="651"/>
      <c r="AO56" s="651"/>
      <c r="AP56" s="651"/>
      <c r="AQ56" s="651"/>
      <c r="AR56" s="651"/>
      <c r="AS56" s="651"/>
      <c r="AT56" s="651"/>
    </row>
    <row r="57" spans="1:46" ht="12.75">
      <c r="A57" s="651"/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51"/>
      <c r="AK57" s="651"/>
      <c r="AL57" s="651"/>
      <c r="AM57" s="651"/>
      <c r="AN57" s="651"/>
      <c r="AO57" s="651"/>
      <c r="AP57" s="651"/>
      <c r="AQ57" s="651"/>
      <c r="AR57" s="651"/>
      <c r="AS57" s="651"/>
      <c r="AT57" s="651"/>
    </row>
    <row r="58" spans="1:46" ht="12.75">
      <c r="A58" s="651"/>
      <c r="B58" s="651"/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1"/>
      <c r="AK58" s="651"/>
      <c r="AL58" s="651"/>
      <c r="AM58" s="651"/>
      <c r="AN58" s="651"/>
      <c r="AO58" s="651"/>
      <c r="AP58" s="651"/>
      <c r="AQ58" s="651"/>
      <c r="AR58" s="651"/>
      <c r="AS58" s="651"/>
      <c r="AT58" s="651"/>
    </row>
    <row r="59" spans="1:46" ht="12.75">
      <c r="A59" s="651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651"/>
      <c r="W59" s="651"/>
      <c r="X59" s="651"/>
      <c r="Y59" s="651"/>
      <c r="Z59" s="651"/>
      <c r="AA59" s="651"/>
      <c r="AB59" s="651"/>
      <c r="AC59" s="651"/>
      <c r="AD59" s="651"/>
      <c r="AE59" s="651"/>
      <c r="AF59" s="651"/>
      <c r="AG59" s="651"/>
      <c r="AH59" s="651"/>
      <c r="AI59" s="651"/>
      <c r="AJ59" s="651"/>
      <c r="AK59" s="651"/>
      <c r="AL59" s="651"/>
      <c r="AM59" s="651"/>
      <c r="AN59" s="651"/>
      <c r="AO59" s="651"/>
      <c r="AP59" s="651"/>
      <c r="AQ59" s="651"/>
      <c r="AR59" s="651"/>
      <c r="AS59" s="651"/>
      <c r="AT59" s="651"/>
    </row>
    <row r="60" spans="1:46" ht="12.75">
      <c r="A60" s="651"/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1"/>
      <c r="Y60" s="651"/>
      <c r="Z60" s="651"/>
      <c r="AA60" s="651"/>
      <c r="AB60" s="651"/>
      <c r="AC60" s="651"/>
      <c r="AD60" s="651"/>
      <c r="AE60" s="651"/>
      <c r="AF60" s="651"/>
      <c r="AG60" s="651"/>
      <c r="AH60" s="651"/>
      <c r="AI60" s="651"/>
      <c r="AJ60" s="651"/>
      <c r="AK60" s="651"/>
      <c r="AL60" s="651"/>
      <c r="AM60" s="651"/>
      <c r="AN60" s="651"/>
      <c r="AO60" s="651"/>
      <c r="AP60" s="651"/>
      <c r="AQ60" s="651"/>
      <c r="AR60" s="651"/>
      <c r="AS60" s="651"/>
      <c r="AT60" s="651"/>
    </row>
    <row r="61" spans="1:46" ht="12.75">
      <c r="A61" s="651"/>
      <c r="B61" s="651"/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651"/>
      <c r="Y61" s="651"/>
      <c r="Z61" s="651"/>
      <c r="AA61" s="651"/>
      <c r="AB61" s="651"/>
      <c r="AC61" s="651"/>
      <c r="AD61" s="651"/>
      <c r="AE61" s="651"/>
      <c r="AF61" s="651"/>
      <c r="AG61" s="651"/>
      <c r="AH61" s="651"/>
      <c r="AI61" s="651"/>
      <c r="AJ61" s="651"/>
      <c r="AK61" s="651"/>
      <c r="AL61" s="651"/>
      <c r="AM61" s="651"/>
      <c r="AN61" s="651"/>
      <c r="AO61" s="651"/>
      <c r="AP61" s="651"/>
      <c r="AQ61" s="651"/>
      <c r="AR61" s="651"/>
      <c r="AS61" s="651"/>
      <c r="AT61" s="651"/>
    </row>
    <row r="62" spans="1:46" ht="12.75">
      <c r="A62" s="651"/>
      <c r="B62" s="651"/>
      <c r="C62" s="651"/>
      <c r="D62" s="651"/>
      <c r="E62" s="651"/>
      <c r="F62" s="651"/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651"/>
      <c r="S62" s="651"/>
      <c r="T62" s="651"/>
      <c r="U62" s="651"/>
      <c r="V62" s="651"/>
      <c r="W62" s="651"/>
      <c r="X62" s="651"/>
      <c r="Y62" s="651"/>
      <c r="Z62" s="651"/>
      <c r="AA62" s="651"/>
      <c r="AB62" s="651"/>
      <c r="AC62" s="651"/>
      <c r="AD62" s="651"/>
      <c r="AE62" s="651"/>
      <c r="AF62" s="651"/>
      <c r="AG62" s="651"/>
      <c r="AH62" s="651"/>
      <c r="AI62" s="651"/>
      <c r="AJ62" s="651"/>
      <c r="AK62" s="651"/>
      <c r="AL62" s="651"/>
      <c r="AM62" s="651"/>
      <c r="AN62" s="651"/>
      <c r="AO62" s="651"/>
      <c r="AP62" s="651"/>
      <c r="AQ62" s="651"/>
      <c r="AR62" s="651"/>
      <c r="AS62" s="651"/>
      <c r="AT62" s="651"/>
    </row>
    <row r="63" spans="1:46" ht="12.75">
      <c r="A63" s="651"/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651"/>
      <c r="AL63" s="651"/>
      <c r="AM63" s="651"/>
      <c r="AN63" s="651"/>
      <c r="AO63" s="651"/>
      <c r="AP63" s="651"/>
      <c r="AQ63" s="651"/>
      <c r="AR63" s="651"/>
      <c r="AS63" s="651"/>
      <c r="AT63" s="651"/>
    </row>
    <row r="64" spans="1:46" ht="12.75">
      <c r="A64" s="651"/>
      <c r="B64" s="651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  <c r="N64" s="651"/>
      <c r="O64" s="651"/>
      <c r="P64" s="651"/>
      <c r="Q64" s="651"/>
      <c r="R64" s="651"/>
      <c r="S64" s="651"/>
      <c r="T64" s="651"/>
      <c r="U64" s="651"/>
      <c r="V64" s="651"/>
      <c r="W64" s="651"/>
      <c r="X64" s="651"/>
      <c r="Y64" s="651"/>
      <c r="Z64" s="651"/>
      <c r="AA64" s="651"/>
      <c r="AB64" s="651"/>
      <c r="AC64" s="651"/>
      <c r="AD64" s="651"/>
      <c r="AE64" s="651"/>
      <c r="AF64" s="651"/>
      <c r="AG64" s="651"/>
      <c r="AH64" s="651"/>
      <c r="AI64" s="651"/>
      <c r="AJ64" s="651"/>
      <c r="AK64" s="651"/>
      <c r="AL64" s="651"/>
      <c r="AM64" s="651"/>
      <c r="AN64" s="651"/>
      <c r="AO64" s="651"/>
      <c r="AP64" s="651"/>
      <c r="AQ64" s="651"/>
      <c r="AR64" s="651"/>
      <c r="AS64" s="651"/>
      <c r="AT64" s="651"/>
    </row>
    <row r="65" spans="1:46" ht="12.75">
      <c r="A65" s="651"/>
      <c r="B65" s="651"/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  <c r="U65" s="651"/>
      <c r="V65" s="651"/>
      <c r="W65" s="651"/>
      <c r="X65" s="651"/>
      <c r="Y65" s="651"/>
      <c r="Z65" s="651"/>
      <c r="AA65" s="651"/>
      <c r="AB65" s="651"/>
      <c r="AC65" s="651"/>
      <c r="AD65" s="651"/>
      <c r="AE65" s="651"/>
      <c r="AF65" s="651"/>
      <c r="AG65" s="651"/>
      <c r="AH65" s="651"/>
      <c r="AI65" s="651"/>
      <c r="AJ65" s="651"/>
      <c r="AK65" s="651"/>
      <c r="AL65" s="651"/>
      <c r="AM65" s="651"/>
      <c r="AN65" s="651"/>
      <c r="AO65" s="651"/>
      <c r="AP65" s="651"/>
      <c r="AQ65" s="651"/>
      <c r="AR65" s="651"/>
      <c r="AS65" s="651"/>
      <c r="AT65" s="651"/>
    </row>
    <row r="66" spans="1:46" ht="12.75">
      <c r="A66" s="651"/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651"/>
      <c r="S66" s="651"/>
      <c r="T66" s="651"/>
      <c r="U66" s="651"/>
      <c r="V66" s="651"/>
      <c r="W66" s="651"/>
      <c r="X66" s="651"/>
      <c r="Y66" s="651"/>
      <c r="Z66" s="651"/>
      <c r="AA66" s="651"/>
      <c r="AB66" s="651"/>
      <c r="AC66" s="651"/>
      <c r="AD66" s="651"/>
      <c r="AE66" s="651"/>
      <c r="AF66" s="651"/>
      <c r="AG66" s="651"/>
      <c r="AH66" s="651"/>
      <c r="AI66" s="651"/>
      <c r="AJ66" s="651"/>
      <c r="AK66" s="651"/>
      <c r="AL66" s="651"/>
      <c r="AM66" s="651"/>
      <c r="AN66" s="651"/>
      <c r="AO66" s="651"/>
      <c r="AP66" s="651"/>
      <c r="AQ66" s="651"/>
      <c r="AR66" s="651"/>
      <c r="AS66" s="651"/>
      <c r="AT66" s="651"/>
    </row>
    <row r="67" spans="1:46" ht="12.75">
      <c r="A67" s="651"/>
      <c r="B67" s="651"/>
      <c r="C67" s="651"/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U67" s="651"/>
      <c r="V67" s="651"/>
      <c r="W67" s="651"/>
      <c r="X67" s="651"/>
      <c r="Y67" s="651"/>
      <c r="Z67" s="651"/>
      <c r="AA67" s="651"/>
      <c r="AB67" s="651"/>
      <c r="AC67" s="651"/>
      <c r="AD67" s="651"/>
      <c r="AE67" s="651"/>
      <c r="AF67" s="651"/>
      <c r="AG67" s="651"/>
      <c r="AH67" s="651"/>
      <c r="AI67" s="651"/>
      <c r="AJ67" s="651"/>
      <c r="AK67" s="651"/>
      <c r="AL67" s="651"/>
      <c r="AM67" s="651"/>
      <c r="AN67" s="651"/>
      <c r="AO67" s="651"/>
      <c r="AP67" s="651"/>
      <c r="AQ67" s="651"/>
      <c r="AR67" s="651"/>
      <c r="AS67" s="651"/>
      <c r="AT67" s="651"/>
    </row>
    <row r="68" spans="1:46" ht="12.75">
      <c r="A68" s="651"/>
      <c r="B68" s="651"/>
      <c r="C68" s="651"/>
      <c r="D68" s="651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1"/>
      <c r="P68" s="651"/>
      <c r="Q68" s="651"/>
      <c r="R68" s="651"/>
      <c r="S68" s="651"/>
      <c r="T68" s="651"/>
      <c r="U68" s="651"/>
      <c r="V68" s="651"/>
      <c r="W68" s="651"/>
      <c r="X68" s="651"/>
      <c r="Y68" s="651"/>
      <c r="Z68" s="651"/>
      <c r="AA68" s="651"/>
      <c r="AB68" s="651"/>
      <c r="AC68" s="651"/>
      <c r="AD68" s="651"/>
      <c r="AE68" s="651"/>
      <c r="AF68" s="651"/>
      <c r="AG68" s="651"/>
      <c r="AH68" s="651"/>
      <c r="AI68" s="651"/>
      <c r="AJ68" s="651"/>
      <c r="AK68" s="651"/>
      <c r="AL68" s="651"/>
      <c r="AM68" s="651"/>
      <c r="AN68" s="651"/>
      <c r="AO68" s="651"/>
      <c r="AP68" s="651"/>
      <c r="AQ68" s="651"/>
      <c r="AR68" s="651"/>
      <c r="AS68" s="651"/>
      <c r="AT68" s="651"/>
    </row>
    <row r="69" spans="1:46" ht="12.75">
      <c r="A69" s="651"/>
      <c r="B69" s="651"/>
      <c r="C69" s="651"/>
      <c r="D69" s="651"/>
      <c r="E69" s="651"/>
      <c r="F69" s="651"/>
      <c r="G69" s="651"/>
      <c r="H69" s="651"/>
      <c r="I69" s="651"/>
      <c r="J69" s="651"/>
      <c r="K69" s="651"/>
      <c r="L69" s="651"/>
      <c r="M69" s="651"/>
      <c r="N69" s="651"/>
      <c r="O69" s="651"/>
      <c r="P69" s="651"/>
      <c r="Q69" s="651"/>
      <c r="R69" s="651"/>
      <c r="S69" s="651"/>
      <c r="T69" s="651"/>
      <c r="U69" s="651"/>
      <c r="V69" s="651"/>
      <c r="W69" s="651"/>
      <c r="X69" s="651"/>
      <c r="Y69" s="651"/>
      <c r="Z69" s="651"/>
      <c r="AA69" s="651"/>
      <c r="AB69" s="651"/>
      <c r="AC69" s="651"/>
      <c r="AD69" s="651"/>
      <c r="AE69" s="651"/>
      <c r="AF69" s="651"/>
      <c r="AG69" s="651"/>
      <c r="AH69" s="651"/>
      <c r="AI69" s="651"/>
      <c r="AJ69" s="651"/>
      <c r="AK69" s="651"/>
      <c r="AL69" s="651"/>
      <c r="AM69" s="651"/>
      <c r="AN69" s="651"/>
      <c r="AO69" s="651"/>
      <c r="AP69" s="651"/>
      <c r="AQ69" s="651"/>
      <c r="AR69" s="651"/>
      <c r="AS69" s="651"/>
      <c r="AT69" s="651"/>
    </row>
    <row r="70" spans="1:46" ht="12.75">
      <c r="A70" s="651"/>
      <c r="B70" s="651"/>
      <c r="C70" s="651"/>
      <c r="D70" s="651"/>
      <c r="E70" s="651"/>
      <c r="F70" s="651"/>
      <c r="G70" s="651"/>
      <c r="H70" s="651"/>
      <c r="I70" s="651"/>
      <c r="J70" s="651"/>
      <c r="K70" s="651"/>
      <c r="L70" s="651"/>
      <c r="M70" s="651"/>
      <c r="N70" s="651"/>
      <c r="O70" s="651"/>
      <c r="P70" s="651"/>
      <c r="Q70" s="651"/>
      <c r="R70" s="651"/>
      <c r="S70" s="651"/>
      <c r="T70" s="651"/>
      <c r="U70" s="651"/>
      <c r="V70" s="651"/>
      <c r="W70" s="651"/>
      <c r="X70" s="651"/>
      <c r="Y70" s="651"/>
      <c r="Z70" s="651"/>
      <c r="AA70" s="651"/>
      <c r="AB70" s="651"/>
      <c r="AC70" s="651"/>
      <c r="AD70" s="651"/>
      <c r="AE70" s="651"/>
      <c r="AF70" s="651"/>
      <c r="AG70" s="651"/>
      <c r="AH70" s="651"/>
      <c r="AI70" s="651"/>
      <c r="AJ70" s="651"/>
      <c r="AK70" s="651"/>
      <c r="AL70" s="651"/>
      <c r="AM70" s="651"/>
      <c r="AN70" s="651"/>
      <c r="AO70" s="651"/>
      <c r="AP70" s="651"/>
      <c r="AQ70" s="651"/>
      <c r="AR70" s="651"/>
      <c r="AS70" s="651"/>
      <c r="AT70" s="651"/>
    </row>
    <row r="71" spans="1:46" ht="12.75">
      <c r="A71" s="651"/>
      <c r="B71" s="651"/>
      <c r="C71" s="651"/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651"/>
      <c r="Z71" s="651"/>
      <c r="AA71" s="651"/>
      <c r="AB71" s="651"/>
      <c r="AC71" s="651"/>
      <c r="AD71" s="651"/>
      <c r="AE71" s="651"/>
      <c r="AF71" s="651"/>
      <c r="AG71" s="651"/>
      <c r="AH71" s="651"/>
      <c r="AI71" s="651"/>
      <c r="AJ71" s="651"/>
      <c r="AK71" s="651"/>
      <c r="AL71" s="651"/>
      <c r="AM71" s="651"/>
      <c r="AN71" s="651"/>
      <c r="AO71" s="651"/>
      <c r="AP71" s="651"/>
      <c r="AQ71" s="651"/>
      <c r="AR71" s="651"/>
      <c r="AS71" s="651"/>
      <c r="AT71" s="651"/>
    </row>
    <row r="72" spans="1:46" ht="12.75">
      <c r="A72" s="651"/>
      <c r="B72" s="651"/>
      <c r="C72" s="651"/>
      <c r="D72" s="651"/>
      <c r="E72" s="651"/>
      <c r="F72" s="651"/>
      <c r="G72" s="651"/>
      <c r="H72" s="651"/>
      <c r="I72" s="651"/>
      <c r="J72" s="651"/>
      <c r="K72" s="651"/>
      <c r="L72" s="651"/>
      <c r="M72" s="651"/>
      <c r="N72" s="651"/>
      <c r="O72" s="651"/>
      <c r="P72" s="651"/>
      <c r="Q72" s="651"/>
      <c r="R72" s="651"/>
      <c r="S72" s="651"/>
      <c r="T72" s="651"/>
      <c r="U72" s="651"/>
      <c r="V72" s="651"/>
      <c r="W72" s="651"/>
      <c r="X72" s="651"/>
      <c r="Y72" s="651"/>
      <c r="Z72" s="651"/>
      <c r="AA72" s="651"/>
      <c r="AB72" s="651"/>
      <c r="AC72" s="651"/>
      <c r="AD72" s="651"/>
      <c r="AE72" s="651"/>
      <c r="AF72" s="651"/>
      <c r="AG72" s="651"/>
      <c r="AH72" s="651"/>
      <c r="AI72" s="651"/>
      <c r="AJ72" s="651"/>
      <c r="AK72" s="651"/>
      <c r="AL72" s="651"/>
      <c r="AM72" s="651"/>
      <c r="AN72" s="651"/>
      <c r="AO72" s="651"/>
      <c r="AP72" s="651"/>
      <c r="AQ72" s="651"/>
      <c r="AR72" s="651"/>
      <c r="AS72" s="651"/>
      <c r="AT72" s="651"/>
    </row>
    <row r="73" spans="1:46" ht="12.75">
      <c r="A73" s="651"/>
      <c r="B73" s="651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1"/>
      <c r="O73" s="651"/>
      <c r="P73" s="651"/>
      <c r="Q73" s="651"/>
      <c r="R73" s="651"/>
      <c r="S73" s="651"/>
      <c r="T73" s="651"/>
      <c r="U73" s="651"/>
      <c r="V73" s="651"/>
      <c r="W73" s="651"/>
      <c r="X73" s="651"/>
      <c r="Y73" s="651"/>
      <c r="Z73" s="651"/>
      <c r="AA73" s="651"/>
      <c r="AB73" s="651"/>
      <c r="AC73" s="651"/>
      <c r="AD73" s="651"/>
      <c r="AE73" s="651"/>
      <c r="AF73" s="651"/>
      <c r="AG73" s="651"/>
      <c r="AH73" s="651"/>
      <c r="AI73" s="651"/>
      <c r="AJ73" s="651"/>
      <c r="AK73" s="651"/>
      <c r="AL73" s="651"/>
      <c r="AM73" s="651"/>
      <c r="AN73" s="651"/>
      <c r="AO73" s="651"/>
      <c r="AP73" s="651"/>
      <c r="AQ73" s="651"/>
      <c r="AR73" s="651"/>
      <c r="AS73" s="651"/>
      <c r="AT73" s="651"/>
    </row>
    <row r="74" spans="1:46" ht="12.75">
      <c r="A74" s="651"/>
      <c r="B74" s="651"/>
      <c r="C74" s="651"/>
      <c r="D74" s="651"/>
      <c r="E74" s="651"/>
      <c r="F74" s="651"/>
      <c r="G74" s="651"/>
      <c r="H74" s="651"/>
      <c r="I74" s="651"/>
      <c r="J74" s="651"/>
      <c r="K74" s="651"/>
      <c r="L74" s="651"/>
      <c r="M74" s="651"/>
      <c r="N74" s="651"/>
      <c r="O74" s="651"/>
      <c r="P74" s="651"/>
      <c r="Q74" s="651"/>
      <c r="R74" s="651"/>
      <c r="S74" s="651"/>
      <c r="T74" s="651"/>
      <c r="U74" s="651"/>
      <c r="V74" s="651"/>
      <c r="W74" s="651"/>
      <c r="X74" s="651"/>
      <c r="Y74" s="651"/>
      <c r="Z74" s="651"/>
      <c r="AA74" s="651"/>
      <c r="AB74" s="651"/>
      <c r="AC74" s="651"/>
      <c r="AD74" s="651"/>
      <c r="AE74" s="651"/>
      <c r="AF74" s="651"/>
      <c r="AG74" s="651"/>
      <c r="AH74" s="651"/>
      <c r="AI74" s="651"/>
      <c r="AJ74" s="651"/>
      <c r="AK74" s="651"/>
      <c r="AL74" s="651"/>
      <c r="AM74" s="651"/>
      <c r="AN74" s="651"/>
      <c r="AO74" s="651"/>
      <c r="AP74" s="651"/>
      <c r="AQ74" s="651"/>
      <c r="AR74" s="651"/>
      <c r="AS74" s="651"/>
      <c r="AT74" s="651"/>
    </row>
    <row r="75" spans="1:46" ht="12.75">
      <c r="A75" s="651"/>
      <c r="B75" s="651"/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1"/>
      <c r="Z75" s="651"/>
      <c r="AA75" s="651"/>
      <c r="AB75" s="651"/>
      <c r="AC75" s="651"/>
      <c r="AD75" s="651"/>
      <c r="AE75" s="651"/>
      <c r="AF75" s="651"/>
      <c r="AG75" s="651"/>
      <c r="AH75" s="651"/>
      <c r="AI75" s="651"/>
      <c r="AJ75" s="651"/>
      <c r="AK75" s="651"/>
      <c r="AL75" s="651"/>
      <c r="AM75" s="651"/>
      <c r="AN75" s="651"/>
      <c r="AO75" s="651"/>
      <c r="AP75" s="651"/>
      <c r="AQ75" s="651"/>
      <c r="AR75" s="651"/>
      <c r="AS75" s="651"/>
      <c r="AT75" s="651"/>
    </row>
    <row r="76" spans="1:46" ht="12.75">
      <c r="A76" s="651"/>
      <c r="B76" s="651"/>
      <c r="C76" s="651"/>
      <c r="D76" s="651"/>
      <c r="E76" s="651"/>
      <c r="F76" s="651"/>
      <c r="G76" s="651"/>
      <c r="H76" s="651"/>
      <c r="I76" s="651"/>
      <c r="J76" s="651"/>
      <c r="K76" s="651"/>
      <c r="L76" s="651"/>
      <c r="M76" s="651"/>
      <c r="N76" s="651"/>
      <c r="O76" s="651"/>
      <c r="P76" s="651"/>
      <c r="Q76" s="651"/>
      <c r="R76" s="651"/>
      <c r="S76" s="651"/>
      <c r="T76" s="651"/>
      <c r="U76" s="651"/>
      <c r="V76" s="651"/>
      <c r="W76" s="651"/>
      <c r="X76" s="651"/>
      <c r="Y76" s="651"/>
      <c r="Z76" s="651"/>
      <c r="AA76" s="651"/>
      <c r="AB76" s="651"/>
      <c r="AC76" s="651"/>
      <c r="AD76" s="651"/>
      <c r="AE76" s="651"/>
      <c r="AF76" s="651"/>
      <c r="AG76" s="651"/>
      <c r="AH76" s="651"/>
      <c r="AI76" s="651"/>
      <c r="AJ76" s="651"/>
      <c r="AK76" s="651"/>
      <c r="AL76" s="651"/>
      <c r="AM76" s="651"/>
      <c r="AN76" s="651"/>
      <c r="AO76" s="651"/>
      <c r="AP76" s="651"/>
      <c r="AQ76" s="651"/>
      <c r="AR76" s="651"/>
      <c r="AS76" s="651"/>
      <c r="AT76" s="651"/>
    </row>
    <row r="77" spans="1:46" ht="12.75">
      <c r="A77" s="651"/>
      <c r="B77" s="651"/>
      <c r="C77" s="651"/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  <c r="R77" s="651"/>
      <c r="S77" s="651"/>
      <c r="T77" s="651"/>
      <c r="U77" s="651"/>
      <c r="V77" s="651"/>
      <c r="W77" s="651"/>
      <c r="X77" s="651"/>
      <c r="Y77" s="651"/>
      <c r="Z77" s="651"/>
      <c r="AA77" s="651"/>
      <c r="AB77" s="651"/>
      <c r="AC77" s="651"/>
      <c r="AD77" s="651"/>
      <c r="AE77" s="651"/>
      <c r="AF77" s="651"/>
      <c r="AG77" s="651"/>
      <c r="AH77" s="651"/>
      <c r="AI77" s="651"/>
      <c r="AJ77" s="651"/>
      <c r="AK77" s="651"/>
      <c r="AL77" s="651"/>
      <c r="AM77" s="651"/>
      <c r="AN77" s="651"/>
      <c r="AO77" s="651"/>
      <c r="AP77" s="651"/>
      <c r="AQ77" s="651"/>
      <c r="AR77" s="651"/>
      <c r="AS77" s="651"/>
      <c r="AT77" s="651"/>
    </row>
    <row r="78" spans="1:46" ht="12.75">
      <c r="A78" s="651"/>
      <c r="B78" s="651"/>
      <c r="C78" s="651"/>
      <c r="D78" s="651"/>
      <c r="E78" s="651"/>
      <c r="F78" s="651"/>
      <c r="G78" s="651"/>
      <c r="H78" s="651"/>
      <c r="I78" s="651"/>
      <c r="J78" s="651"/>
      <c r="K78" s="651"/>
      <c r="L78" s="651"/>
      <c r="M78" s="651"/>
      <c r="N78" s="651"/>
      <c r="O78" s="651"/>
      <c r="P78" s="651"/>
      <c r="Q78" s="651"/>
      <c r="R78" s="651"/>
      <c r="S78" s="651"/>
      <c r="T78" s="651"/>
      <c r="U78" s="651"/>
      <c r="V78" s="651"/>
      <c r="W78" s="651"/>
      <c r="X78" s="651"/>
      <c r="Y78" s="651"/>
      <c r="Z78" s="651"/>
      <c r="AA78" s="651"/>
      <c r="AB78" s="651"/>
      <c r="AC78" s="651"/>
      <c r="AD78" s="651"/>
      <c r="AE78" s="651"/>
      <c r="AF78" s="651"/>
      <c r="AG78" s="651"/>
      <c r="AH78" s="651"/>
      <c r="AI78" s="651"/>
      <c r="AJ78" s="651"/>
      <c r="AK78" s="651"/>
      <c r="AL78" s="651"/>
      <c r="AM78" s="651"/>
      <c r="AN78" s="651"/>
      <c r="AO78" s="651"/>
      <c r="AP78" s="651"/>
      <c r="AQ78" s="651"/>
      <c r="AR78" s="651"/>
      <c r="AS78" s="651"/>
      <c r="AT78" s="651"/>
    </row>
    <row r="79" spans="1:46" ht="12.75">
      <c r="A79" s="651"/>
      <c r="B79" s="651"/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1"/>
      <c r="U79" s="651"/>
      <c r="V79" s="651"/>
      <c r="W79" s="651"/>
      <c r="X79" s="651"/>
      <c r="Y79" s="651"/>
      <c r="Z79" s="651"/>
      <c r="AA79" s="651"/>
      <c r="AB79" s="651"/>
      <c r="AC79" s="651"/>
      <c r="AD79" s="651"/>
      <c r="AE79" s="651"/>
      <c r="AF79" s="651"/>
      <c r="AG79" s="651"/>
      <c r="AH79" s="651"/>
      <c r="AI79" s="651"/>
      <c r="AJ79" s="651"/>
      <c r="AK79" s="651"/>
      <c r="AL79" s="651"/>
      <c r="AM79" s="651"/>
      <c r="AN79" s="651"/>
      <c r="AO79" s="651"/>
      <c r="AP79" s="651"/>
      <c r="AQ79" s="651"/>
      <c r="AR79" s="651"/>
      <c r="AS79" s="651"/>
      <c r="AT79" s="651"/>
    </row>
    <row r="80" spans="1:46" ht="12.75">
      <c r="A80" s="651"/>
      <c r="B80" s="651"/>
      <c r="C80" s="651"/>
      <c r="D80" s="651"/>
      <c r="E80" s="651"/>
      <c r="F80" s="651"/>
      <c r="G80" s="651"/>
      <c r="H80" s="651"/>
      <c r="I80" s="651"/>
      <c r="J80" s="651"/>
      <c r="K80" s="651"/>
      <c r="L80" s="651"/>
      <c r="M80" s="651"/>
      <c r="N80" s="651"/>
      <c r="O80" s="651"/>
      <c r="P80" s="651"/>
      <c r="Q80" s="651"/>
      <c r="R80" s="651"/>
      <c r="S80" s="651"/>
      <c r="T80" s="651"/>
      <c r="U80" s="651"/>
      <c r="V80" s="651"/>
      <c r="W80" s="651"/>
      <c r="X80" s="651"/>
      <c r="Y80" s="651"/>
      <c r="Z80" s="651"/>
      <c r="AA80" s="651"/>
      <c r="AB80" s="651"/>
      <c r="AC80" s="651"/>
      <c r="AD80" s="651"/>
      <c r="AE80" s="651"/>
      <c r="AF80" s="651"/>
      <c r="AG80" s="651"/>
      <c r="AH80" s="651"/>
      <c r="AI80" s="651"/>
      <c r="AJ80" s="651"/>
      <c r="AK80" s="651"/>
      <c r="AL80" s="651"/>
      <c r="AM80" s="651"/>
      <c r="AN80" s="651"/>
      <c r="AO80" s="651"/>
      <c r="AP80" s="651"/>
      <c r="AQ80" s="651"/>
      <c r="AR80" s="651"/>
      <c r="AS80" s="651"/>
      <c r="AT80" s="651"/>
    </row>
    <row r="81" spans="1:46" ht="12.75">
      <c r="A81" s="651"/>
      <c r="B81" s="651"/>
      <c r="C81" s="651"/>
      <c r="D81" s="651"/>
      <c r="E81" s="651"/>
      <c r="F81" s="651"/>
      <c r="G81" s="651"/>
      <c r="H81" s="651"/>
      <c r="I81" s="651"/>
      <c r="J81" s="651"/>
      <c r="K81" s="651"/>
      <c r="L81" s="651"/>
      <c r="M81" s="651"/>
      <c r="N81" s="651"/>
      <c r="O81" s="651"/>
      <c r="P81" s="651"/>
      <c r="Q81" s="651"/>
      <c r="R81" s="651"/>
      <c r="S81" s="651"/>
      <c r="T81" s="651"/>
      <c r="U81" s="651"/>
      <c r="V81" s="651"/>
      <c r="W81" s="651"/>
      <c r="X81" s="651"/>
      <c r="Y81" s="651"/>
      <c r="Z81" s="651"/>
      <c r="AA81" s="651"/>
      <c r="AB81" s="651"/>
      <c r="AC81" s="651"/>
      <c r="AD81" s="651"/>
      <c r="AE81" s="651"/>
      <c r="AF81" s="651"/>
      <c r="AG81" s="651"/>
      <c r="AH81" s="651"/>
      <c r="AI81" s="651"/>
      <c r="AJ81" s="651"/>
      <c r="AK81" s="651"/>
      <c r="AL81" s="651"/>
      <c r="AM81" s="651"/>
      <c r="AN81" s="651"/>
      <c r="AO81" s="651"/>
      <c r="AP81" s="651"/>
      <c r="AQ81" s="651"/>
      <c r="AR81" s="651"/>
      <c r="AS81" s="651"/>
      <c r="AT81" s="651"/>
    </row>
    <row r="82" spans="1:46" ht="12.75">
      <c r="A82" s="651"/>
      <c r="B82" s="651"/>
      <c r="C82" s="651"/>
      <c r="D82" s="651"/>
      <c r="E82" s="651"/>
      <c r="F82" s="651"/>
      <c r="G82" s="651"/>
      <c r="H82" s="651"/>
      <c r="I82" s="651"/>
      <c r="J82" s="651"/>
      <c r="K82" s="651"/>
      <c r="L82" s="651"/>
      <c r="M82" s="651"/>
      <c r="N82" s="651"/>
      <c r="O82" s="651"/>
      <c r="P82" s="651"/>
      <c r="Q82" s="651"/>
      <c r="R82" s="651"/>
      <c r="S82" s="651"/>
      <c r="T82" s="651"/>
      <c r="U82" s="651"/>
      <c r="V82" s="651"/>
      <c r="W82" s="651"/>
      <c r="X82" s="651"/>
      <c r="Y82" s="651"/>
      <c r="Z82" s="651"/>
      <c r="AA82" s="651"/>
      <c r="AB82" s="651"/>
      <c r="AC82" s="651"/>
      <c r="AD82" s="651"/>
      <c r="AE82" s="651"/>
      <c r="AF82" s="651"/>
      <c r="AG82" s="651"/>
      <c r="AH82" s="651"/>
      <c r="AI82" s="651"/>
      <c r="AJ82" s="651"/>
      <c r="AK82" s="651"/>
      <c r="AL82" s="651"/>
      <c r="AM82" s="651"/>
      <c r="AN82" s="651"/>
      <c r="AO82" s="651"/>
      <c r="AP82" s="651"/>
      <c r="AQ82" s="651"/>
      <c r="AR82" s="651"/>
      <c r="AS82" s="651"/>
      <c r="AT82" s="651"/>
    </row>
    <row r="83" spans="1:46" ht="12.75">
      <c r="A83" s="651"/>
      <c r="B83" s="651"/>
      <c r="C83" s="651"/>
      <c r="D83" s="651"/>
      <c r="E83" s="651"/>
      <c r="F83" s="651"/>
      <c r="G83" s="651"/>
      <c r="H83" s="651"/>
      <c r="I83" s="651"/>
      <c r="J83" s="651"/>
      <c r="K83" s="651"/>
      <c r="L83" s="651"/>
      <c r="M83" s="651"/>
      <c r="N83" s="651"/>
      <c r="O83" s="651"/>
      <c r="P83" s="651"/>
      <c r="Q83" s="651"/>
      <c r="R83" s="651"/>
      <c r="S83" s="651"/>
      <c r="T83" s="651"/>
      <c r="U83" s="651"/>
      <c r="V83" s="651"/>
      <c r="W83" s="651"/>
      <c r="X83" s="651"/>
      <c r="Y83" s="651"/>
      <c r="Z83" s="651"/>
      <c r="AA83" s="651"/>
      <c r="AB83" s="651"/>
      <c r="AC83" s="651"/>
      <c r="AD83" s="651"/>
      <c r="AE83" s="651"/>
      <c r="AF83" s="651"/>
      <c r="AG83" s="651"/>
      <c r="AH83" s="651"/>
      <c r="AI83" s="651"/>
      <c r="AJ83" s="651"/>
      <c r="AK83" s="651"/>
      <c r="AL83" s="651"/>
      <c r="AM83" s="651"/>
      <c r="AN83" s="651"/>
      <c r="AO83" s="651"/>
      <c r="AP83" s="651"/>
      <c r="AQ83" s="651"/>
      <c r="AR83" s="651"/>
      <c r="AS83" s="651"/>
      <c r="AT83" s="651"/>
    </row>
    <row r="84" spans="1:46" ht="12.75">
      <c r="A84" s="651"/>
      <c r="B84" s="651"/>
      <c r="C84" s="651"/>
      <c r="D84" s="651"/>
      <c r="E84" s="651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651"/>
      <c r="AM84" s="651"/>
      <c r="AN84" s="651"/>
      <c r="AO84" s="651"/>
      <c r="AP84" s="651"/>
      <c r="AQ84" s="651"/>
      <c r="AR84" s="651"/>
      <c r="AS84" s="651"/>
      <c r="AT84" s="651"/>
    </row>
    <row r="85" spans="1:46" ht="12.75">
      <c r="A85" s="651"/>
      <c r="B85" s="651"/>
      <c r="C85" s="651"/>
      <c r="D85" s="651"/>
      <c r="E85" s="651"/>
      <c r="F85" s="651"/>
      <c r="G85" s="651"/>
      <c r="H85" s="651"/>
      <c r="I85" s="651"/>
      <c r="J85" s="651"/>
      <c r="K85" s="651"/>
      <c r="L85" s="651"/>
      <c r="M85" s="651"/>
      <c r="N85" s="651"/>
      <c r="O85" s="651"/>
      <c r="P85" s="651"/>
      <c r="Q85" s="651"/>
      <c r="R85" s="651"/>
      <c r="S85" s="651"/>
      <c r="T85" s="651"/>
      <c r="U85" s="651"/>
      <c r="V85" s="651"/>
      <c r="W85" s="651"/>
      <c r="X85" s="651"/>
      <c r="Y85" s="651"/>
      <c r="Z85" s="651"/>
      <c r="AA85" s="651"/>
      <c r="AB85" s="651"/>
      <c r="AC85" s="651"/>
      <c r="AD85" s="651"/>
      <c r="AE85" s="651"/>
      <c r="AF85" s="651"/>
      <c r="AG85" s="651"/>
      <c r="AH85" s="651"/>
      <c r="AI85" s="651"/>
      <c r="AJ85" s="651"/>
      <c r="AK85" s="651"/>
      <c r="AL85" s="651"/>
      <c r="AM85" s="651"/>
      <c r="AN85" s="651"/>
      <c r="AO85" s="651"/>
      <c r="AP85" s="651"/>
      <c r="AQ85" s="651"/>
      <c r="AR85" s="651"/>
      <c r="AS85" s="651"/>
      <c r="AT85" s="651"/>
    </row>
    <row r="86" spans="1:46" ht="12.75">
      <c r="A86" s="651"/>
      <c r="B86" s="651"/>
      <c r="C86" s="651"/>
      <c r="D86" s="651"/>
      <c r="E86" s="651"/>
      <c r="F86" s="651"/>
      <c r="G86" s="651"/>
      <c r="H86" s="651"/>
      <c r="I86" s="651"/>
      <c r="J86" s="651"/>
      <c r="K86" s="651"/>
      <c r="L86" s="651"/>
      <c r="M86" s="651"/>
      <c r="N86" s="651"/>
      <c r="O86" s="651"/>
      <c r="P86" s="651"/>
      <c r="Q86" s="651"/>
      <c r="R86" s="651"/>
      <c r="S86" s="651"/>
      <c r="T86" s="651"/>
      <c r="U86" s="651"/>
      <c r="V86" s="651"/>
      <c r="W86" s="651"/>
      <c r="X86" s="651"/>
      <c r="Y86" s="651"/>
      <c r="Z86" s="651"/>
      <c r="AA86" s="651"/>
      <c r="AB86" s="651"/>
      <c r="AC86" s="651"/>
      <c r="AD86" s="651"/>
      <c r="AE86" s="651"/>
      <c r="AF86" s="651"/>
      <c r="AG86" s="651"/>
      <c r="AH86" s="651"/>
      <c r="AI86" s="651"/>
      <c r="AJ86" s="651"/>
      <c r="AK86" s="651"/>
      <c r="AL86" s="651"/>
      <c r="AM86" s="651"/>
      <c r="AN86" s="651"/>
      <c r="AO86" s="651"/>
      <c r="AP86" s="651"/>
      <c r="AQ86" s="651"/>
      <c r="AR86" s="651"/>
      <c r="AS86" s="651"/>
      <c r="AT86" s="651"/>
    </row>
    <row r="87" spans="1:46" ht="12.75">
      <c r="A87" s="651"/>
      <c r="B87" s="651"/>
      <c r="C87" s="651"/>
      <c r="D87" s="651"/>
      <c r="E87" s="651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651"/>
      <c r="Z87" s="651"/>
      <c r="AA87" s="651"/>
      <c r="AB87" s="651"/>
      <c r="AC87" s="651"/>
      <c r="AD87" s="651"/>
      <c r="AE87" s="651"/>
      <c r="AF87" s="651"/>
      <c r="AG87" s="651"/>
      <c r="AH87" s="651"/>
      <c r="AI87" s="651"/>
      <c r="AJ87" s="651"/>
      <c r="AK87" s="651"/>
      <c r="AL87" s="651"/>
      <c r="AM87" s="651"/>
      <c r="AN87" s="651"/>
      <c r="AO87" s="651"/>
      <c r="AP87" s="651"/>
      <c r="AQ87" s="651"/>
      <c r="AR87" s="651"/>
      <c r="AS87" s="651"/>
      <c r="AT87" s="651"/>
    </row>
    <row r="88" spans="1:46" ht="12.75">
      <c r="A88" s="651"/>
      <c r="B88" s="651"/>
      <c r="C88" s="651"/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  <c r="R88" s="651"/>
      <c r="S88" s="651"/>
      <c r="T88" s="651"/>
      <c r="U88" s="651"/>
      <c r="V88" s="651"/>
      <c r="W88" s="651"/>
      <c r="X88" s="651"/>
      <c r="Y88" s="651"/>
      <c r="Z88" s="651"/>
      <c r="AA88" s="651"/>
      <c r="AB88" s="651"/>
      <c r="AC88" s="651"/>
      <c r="AD88" s="651"/>
      <c r="AE88" s="651"/>
      <c r="AF88" s="651"/>
      <c r="AG88" s="651"/>
      <c r="AH88" s="651"/>
      <c r="AI88" s="651"/>
      <c r="AJ88" s="651"/>
      <c r="AK88" s="651"/>
      <c r="AL88" s="651"/>
      <c r="AM88" s="651"/>
      <c r="AN88" s="651"/>
      <c r="AO88" s="651"/>
      <c r="AP88" s="651"/>
      <c r="AQ88" s="651"/>
      <c r="AR88" s="651"/>
      <c r="AS88" s="651"/>
      <c r="AT88" s="651"/>
    </row>
    <row r="89" spans="1:46" ht="12.75">
      <c r="A89" s="651"/>
      <c r="B89" s="651"/>
      <c r="C89" s="651"/>
      <c r="D89" s="651"/>
      <c r="E89" s="651"/>
      <c r="F89" s="651"/>
      <c r="G89" s="651"/>
      <c r="H89" s="651"/>
      <c r="I89" s="651"/>
      <c r="J89" s="651"/>
      <c r="K89" s="651"/>
      <c r="L89" s="651"/>
      <c r="M89" s="651"/>
      <c r="N89" s="651"/>
      <c r="O89" s="651"/>
      <c r="P89" s="651"/>
      <c r="Q89" s="651"/>
      <c r="R89" s="651"/>
      <c r="S89" s="651"/>
      <c r="T89" s="651"/>
      <c r="U89" s="651"/>
      <c r="V89" s="651"/>
      <c r="W89" s="651"/>
      <c r="X89" s="651"/>
      <c r="Y89" s="651"/>
      <c r="Z89" s="651"/>
      <c r="AA89" s="651"/>
      <c r="AB89" s="651"/>
      <c r="AC89" s="651"/>
      <c r="AD89" s="651"/>
      <c r="AE89" s="651"/>
      <c r="AF89" s="651"/>
      <c r="AG89" s="651"/>
      <c r="AH89" s="651"/>
      <c r="AI89" s="651"/>
      <c r="AJ89" s="651"/>
      <c r="AK89" s="651"/>
      <c r="AL89" s="651"/>
      <c r="AM89" s="651"/>
      <c r="AN89" s="651"/>
      <c r="AO89" s="651"/>
      <c r="AP89" s="651"/>
      <c r="AQ89" s="651"/>
      <c r="AR89" s="651"/>
      <c r="AS89" s="651"/>
      <c r="AT89" s="651"/>
    </row>
    <row r="90" spans="1:46" ht="12.75">
      <c r="A90" s="651"/>
      <c r="B90" s="651"/>
      <c r="C90" s="651"/>
      <c r="D90" s="651"/>
      <c r="E90" s="651"/>
      <c r="F90" s="651"/>
      <c r="G90" s="651"/>
      <c r="H90" s="651"/>
      <c r="I90" s="651"/>
      <c r="J90" s="651"/>
      <c r="K90" s="651"/>
      <c r="L90" s="651"/>
      <c r="M90" s="651"/>
      <c r="N90" s="651"/>
      <c r="O90" s="651"/>
      <c r="P90" s="651"/>
      <c r="Q90" s="651"/>
      <c r="R90" s="651"/>
      <c r="S90" s="651"/>
      <c r="T90" s="651"/>
      <c r="U90" s="651"/>
      <c r="V90" s="651"/>
      <c r="W90" s="651"/>
      <c r="X90" s="651"/>
      <c r="Y90" s="651"/>
      <c r="Z90" s="651"/>
      <c r="AA90" s="651"/>
      <c r="AB90" s="651"/>
      <c r="AC90" s="651"/>
      <c r="AD90" s="651"/>
      <c r="AE90" s="651"/>
      <c r="AF90" s="651"/>
      <c r="AG90" s="651"/>
      <c r="AH90" s="651"/>
      <c r="AI90" s="651"/>
      <c r="AJ90" s="651"/>
      <c r="AK90" s="651"/>
      <c r="AL90" s="651"/>
      <c r="AM90" s="651"/>
      <c r="AN90" s="651"/>
      <c r="AO90" s="651"/>
      <c r="AP90" s="651"/>
      <c r="AQ90" s="651"/>
      <c r="AR90" s="651"/>
      <c r="AS90" s="651"/>
      <c r="AT90" s="651"/>
    </row>
    <row r="91" spans="1:46" ht="12.75">
      <c r="A91" s="651"/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  <c r="AJ91" s="651"/>
      <c r="AK91" s="651"/>
      <c r="AL91" s="651"/>
      <c r="AM91" s="651"/>
      <c r="AN91" s="651"/>
      <c r="AO91" s="651"/>
      <c r="AP91" s="651"/>
      <c r="AQ91" s="651"/>
      <c r="AR91" s="651"/>
      <c r="AS91" s="651"/>
      <c r="AT91" s="651"/>
    </row>
    <row r="92" spans="1:46" ht="12.75">
      <c r="A92" s="651"/>
      <c r="B92" s="651"/>
      <c r="C92" s="651"/>
      <c r="D92" s="651"/>
      <c r="E92" s="651"/>
      <c r="F92" s="651"/>
      <c r="G92" s="651"/>
      <c r="H92" s="651"/>
      <c r="I92" s="651"/>
      <c r="J92" s="651"/>
      <c r="K92" s="651"/>
      <c r="L92" s="651"/>
      <c r="M92" s="651"/>
      <c r="N92" s="651"/>
      <c r="O92" s="651"/>
      <c r="P92" s="651"/>
      <c r="Q92" s="651"/>
      <c r="R92" s="651"/>
      <c r="S92" s="651"/>
      <c r="T92" s="651"/>
      <c r="U92" s="651"/>
      <c r="V92" s="651"/>
      <c r="W92" s="651"/>
      <c r="X92" s="651"/>
      <c r="Y92" s="651"/>
      <c r="Z92" s="651"/>
      <c r="AA92" s="651"/>
      <c r="AB92" s="651"/>
      <c r="AC92" s="651"/>
      <c r="AD92" s="651"/>
      <c r="AE92" s="651"/>
      <c r="AF92" s="651"/>
      <c r="AG92" s="651"/>
      <c r="AH92" s="651"/>
      <c r="AI92" s="651"/>
      <c r="AJ92" s="651"/>
      <c r="AK92" s="651"/>
      <c r="AL92" s="651"/>
      <c r="AM92" s="651"/>
      <c r="AN92" s="651"/>
      <c r="AO92" s="651"/>
      <c r="AP92" s="651"/>
      <c r="AQ92" s="651"/>
      <c r="AR92" s="651"/>
      <c r="AS92" s="651"/>
      <c r="AT92" s="651"/>
    </row>
    <row r="93" spans="1:46" ht="12.75">
      <c r="A93" s="651"/>
      <c r="B93" s="651"/>
      <c r="C93" s="651"/>
      <c r="D93" s="651"/>
      <c r="E93" s="651"/>
      <c r="F93" s="651"/>
      <c r="G93" s="651"/>
      <c r="H93" s="651"/>
      <c r="I93" s="651"/>
      <c r="J93" s="651"/>
      <c r="K93" s="651"/>
      <c r="L93" s="651"/>
      <c r="M93" s="651"/>
      <c r="N93" s="651"/>
      <c r="O93" s="651"/>
      <c r="P93" s="651"/>
      <c r="Q93" s="651"/>
      <c r="R93" s="651"/>
      <c r="S93" s="651"/>
      <c r="T93" s="651"/>
      <c r="U93" s="651"/>
      <c r="V93" s="651"/>
      <c r="W93" s="651"/>
      <c r="X93" s="651"/>
      <c r="Y93" s="651"/>
      <c r="Z93" s="651"/>
      <c r="AA93" s="651"/>
      <c r="AB93" s="651"/>
      <c r="AC93" s="651"/>
      <c r="AD93" s="651"/>
      <c r="AE93" s="651"/>
      <c r="AF93" s="651"/>
      <c r="AG93" s="651"/>
      <c r="AH93" s="651"/>
      <c r="AI93" s="651"/>
      <c r="AJ93" s="651"/>
      <c r="AK93" s="651"/>
      <c r="AL93" s="651"/>
      <c r="AM93" s="651"/>
      <c r="AN93" s="651"/>
      <c r="AO93" s="651"/>
      <c r="AP93" s="651"/>
      <c r="AQ93" s="651"/>
      <c r="AR93" s="651"/>
      <c r="AS93" s="651"/>
      <c r="AT93" s="651"/>
    </row>
    <row r="94" spans="1:46" ht="12.75">
      <c r="A94" s="651"/>
      <c r="B94" s="651"/>
      <c r="C94" s="651"/>
      <c r="D94" s="651"/>
      <c r="E94" s="651"/>
      <c r="F94" s="651"/>
      <c r="G94" s="651"/>
      <c r="H94" s="651"/>
      <c r="I94" s="651"/>
      <c r="J94" s="651"/>
      <c r="K94" s="651"/>
      <c r="L94" s="651"/>
      <c r="M94" s="651"/>
      <c r="N94" s="651"/>
      <c r="O94" s="651"/>
      <c r="P94" s="651"/>
      <c r="Q94" s="651"/>
      <c r="R94" s="651"/>
      <c r="S94" s="651"/>
      <c r="T94" s="651"/>
      <c r="U94" s="651"/>
      <c r="V94" s="651"/>
      <c r="W94" s="651"/>
      <c r="X94" s="651"/>
      <c r="Y94" s="651"/>
      <c r="Z94" s="651"/>
      <c r="AA94" s="651"/>
      <c r="AB94" s="651"/>
      <c r="AC94" s="651"/>
      <c r="AD94" s="651"/>
      <c r="AE94" s="651"/>
      <c r="AF94" s="651"/>
      <c r="AG94" s="651"/>
      <c r="AH94" s="651"/>
      <c r="AI94" s="651"/>
      <c r="AJ94" s="651"/>
      <c r="AK94" s="651"/>
      <c r="AL94" s="651"/>
      <c r="AM94" s="651"/>
      <c r="AN94" s="651"/>
      <c r="AO94" s="651"/>
      <c r="AP94" s="651"/>
      <c r="AQ94" s="651"/>
      <c r="AR94" s="651"/>
      <c r="AS94" s="651"/>
      <c r="AT94" s="651"/>
    </row>
    <row r="95" spans="1:46" ht="12.75">
      <c r="A95" s="651"/>
      <c r="B95" s="651"/>
      <c r="C95" s="651"/>
      <c r="D95" s="651"/>
      <c r="E95" s="651"/>
      <c r="F95" s="651"/>
      <c r="G95" s="651"/>
      <c r="H95" s="651"/>
      <c r="I95" s="651"/>
      <c r="J95" s="651"/>
      <c r="K95" s="651"/>
      <c r="L95" s="651"/>
      <c r="M95" s="651"/>
      <c r="N95" s="651"/>
      <c r="O95" s="651"/>
      <c r="P95" s="651"/>
      <c r="Q95" s="651"/>
      <c r="R95" s="651"/>
      <c r="S95" s="651"/>
      <c r="T95" s="651"/>
      <c r="U95" s="651"/>
      <c r="V95" s="651"/>
      <c r="W95" s="651"/>
      <c r="X95" s="651"/>
      <c r="Y95" s="651"/>
      <c r="Z95" s="651"/>
      <c r="AA95" s="651"/>
      <c r="AB95" s="651"/>
      <c r="AC95" s="651"/>
      <c r="AD95" s="651"/>
      <c r="AE95" s="651"/>
      <c r="AF95" s="651"/>
      <c r="AG95" s="651"/>
      <c r="AH95" s="651"/>
      <c r="AI95" s="651"/>
      <c r="AJ95" s="651"/>
      <c r="AK95" s="651"/>
      <c r="AL95" s="651"/>
      <c r="AM95" s="651"/>
      <c r="AN95" s="651"/>
      <c r="AO95" s="651"/>
      <c r="AP95" s="651"/>
      <c r="AQ95" s="651"/>
      <c r="AR95" s="651"/>
      <c r="AS95" s="651"/>
      <c r="AT95" s="651"/>
    </row>
    <row r="96" spans="1:46" ht="12.75">
      <c r="A96" s="651"/>
      <c r="B96" s="651"/>
      <c r="C96" s="651"/>
      <c r="D96" s="651"/>
      <c r="E96" s="651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1"/>
      <c r="Y96" s="651"/>
      <c r="Z96" s="651"/>
      <c r="AA96" s="651"/>
      <c r="AB96" s="651"/>
      <c r="AC96" s="651"/>
      <c r="AD96" s="651"/>
      <c r="AE96" s="651"/>
      <c r="AF96" s="651"/>
      <c r="AG96" s="651"/>
      <c r="AH96" s="651"/>
      <c r="AI96" s="651"/>
      <c r="AJ96" s="651"/>
      <c r="AK96" s="651"/>
      <c r="AL96" s="651"/>
      <c r="AM96" s="651"/>
      <c r="AN96" s="651"/>
      <c r="AO96" s="651"/>
      <c r="AP96" s="651"/>
      <c r="AQ96" s="651"/>
      <c r="AR96" s="651"/>
      <c r="AS96" s="651"/>
      <c r="AT96" s="651"/>
    </row>
    <row r="97" spans="1:46" ht="12.75">
      <c r="A97" s="651"/>
      <c r="B97" s="651"/>
      <c r="C97" s="651"/>
      <c r="D97" s="651"/>
      <c r="E97" s="651"/>
      <c r="F97" s="651"/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/>
      <c r="Y97" s="651"/>
      <c r="Z97" s="651"/>
      <c r="AA97" s="651"/>
      <c r="AB97" s="651"/>
      <c r="AC97" s="651"/>
      <c r="AD97" s="651"/>
      <c r="AE97" s="651"/>
      <c r="AF97" s="651"/>
      <c r="AG97" s="651"/>
      <c r="AH97" s="651"/>
      <c r="AI97" s="651"/>
      <c r="AJ97" s="651"/>
      <c r="AK97" s="651"/>
      <c r="AL97" s="651"/>
      <c r="AM97" s="651"/>
      <c r="AN97" s="651"/>
      <c r="AO97" s="651"/>
      <c r="AP97" s="651"/>
      <c r="AQ97" s="651"/>
      <c r="AR97" s="651"/>
      <c r="AS97" s="651"/>
      <c r="AT97" s="651"/>
    </row>
    <row r="98" spans="1:46" ht="12.75">
      <c r="A98" s="651"/>
      <c r="B98" s="651"/>
      <c r="C98" s="651"/>
      <c r="D98" s="651"/>
      <c r="E98" s="651"/>
      <c r="F98" s="651"/>
      <c r="G98" s="651"/>
      <c r="H98" s="651"/>
      <c r="I98" s="651"/>
      <c r="J98" s="651"/>
      <c r="K98" s="651"/>
      <c r="L98" s="651"/>
      <c r="M98" s="651"/>
      <c r="N98" s="651"/>
      <c r="O98" s="651"/>
      <c r="P98" s="651"/>
      <c r="Q98" s="651"/>
      <c r="R98" s="651"/>
      <c r="S98" s="651"/>
      <c r="T98" s="651"/>
      <c r="U98" s="651"/>
      <c r="V98" s="651"/>
      <c r="W98" s="651"/>
      <c r="X98" s="651"/>
      <c r="Y98" s="651"/>
      <c r="Z98" s="651"/>
      <c r="AA98" s="651"/>
      <c r="AB98" s="651"/>
      <c r="AC98" s="651"/>
      <c r="AD98" s="651"/>
      <c r="AE98" s="651"/>
      <c r="AF98" s="651"/>
      <c r="AG98" s="651"/>
      <c r="AH98" s="651"/>
      <c r="AI98" s="651"/>
      <c r="AJ98" s="651"/>
      <c r="AK98" s="651"/>
      <c r="AL98" s="651"/>
      <c r="AM98" s="651"/>
      <c r="AN98" s="651"/>
      <c r="AO98" s="651"/>
      <c r="AP98" s="651"/>
      <c r="AQ98" s="651"/>
      <c r="AR98" s="651"/>
      <c r="AS98" s="651"/>
      <c r="AT98" s="651"/>
    </row>
    <row r="99" spans="1:46" ht="12.75">
      <c r="A99" s="651"/>
      <c r="B99" s="651"/>
      <c r="C99" s="651"/>
      <c r="D99" s="651"/>
      <c r="E99" s="651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/>
      <c r="Y99" s="651"/>
      <c r="Z99" s="651"/>
      <c r="AA99" s="651"/>
      <c r="AB99" s="651"/>
      <c r="AC99" s="651"/>
      <c r="AD99" s="651"/>
      <c r="AE99" s="651"/>
      <c r="AF99" s="651"/>
      <c r="AG99" s="651"/>
      <c r="AH99" s="651"/>
      <c r="AI99" s="651"/>
      <c r="AJ99" s="651"/>
      <c r="AK99" s="651"/>
      <c r="AL99" s="651"/>
      <c r="AM99" s="651"/>
      <c r="AN99" s="651"/>
      <c r="AO99" s="651"/>
      <c r="AP99" s="651"/>
      <c r="AQ99" s="651"/>
      <c r="AR99" s="651"/>
      <c r="AS99" s="651"/>
      <c r="AT99" s="651"/>
    </row>
    <row r="100" spans="1:46" ht="12.75">
      <c r="A100" s="651"/>
      <c r="B100" s="651"/>
      <c r="C100" s="651"/>
      <c r="D100" s="651"/>
      <c r="E100" s="651"/>
      <c r="F100" s="651"/>
      <c r="G100" s="651"/>
      <c r="H100" s="651"/>
      <c r="I100" s="651"/>
      <c r="J100" s="651"/>
      <c r="K100" s="651"/>
      <c r="L100" s="651"/>
      <c r="M100" s="651"/>
      <c r="N100" s="651"/>
      <c r="O100" s="651"/>
      <c r="P100" s="651"/>
      <c r="Q100" s="651"/>
      <c r="R100" s="651"/>
      <c r="S100" s="651"/>
      <c r="T100" s="651"/>
      <c r="U100" s="651"/>
      <c r="V100" s="651"/>
      <c r="W100" s="651"/>
      <c r="X100" s="651"/>
      <c r="Y100" s="651"/>
      <c r="Z100" s="651"/>
      <c r="AA100" s="651"/>
      <c r="AB100" s="651"/>
      <c r="AC100" s="651"/>
      <c r="AD100" s="651"/>
      <c r="AE100" s="651"/>
      <c r="AF100" s="651"/>
      <c r="AG100" s="651"/>
      <c r="AH100" s="651"/>
      <c r="AI100" s="651"/>
      <c r="AJ100" s="651"/>
      <c r="AK100" s="651"/>
      <c r="AL100" s="651"/>
      <c r="AM100" s="651"/>
      <c r="AN100" s="651"/>
      <c r="AO100" s="651"/>
      <c r="AP100" s="651"/>
      <c r="AQ100" s="651"/>
      <c r="AR100" s="651"/>
      <c r="AS100" s="651"/>
      <c r="AT100" s="651"/>
    </row>
    <row r="101" spans="1:46" ht="12.75">
      <c r="A101" s="651"/>
      <c r="B101" s="651"/>
      <c r="C101" s="651"/>
      <c r="D101" s="651"/>
      <c r="E101" s="651"/>
      <c r="F101" s="651"/>
      <c r="G101" s="651"/>
      <c r="H101" s="651"/>
      <c r="I101" s="651"/>
      <c r="J101" s="651"/>
      <c r="K101" s="651"/>
      <c r="L101" s="651"/>
      <c r="M101" s="651"/>
      <c r="N101" s="651"/>
      <c r="O101" s="651"/>
      <c r="P101" s="651"/>
      <c r="Q101" s="651"/>
      <c r="R101" s="651"/>
      <c r="S101" s="651"/>
      <c r="T101" s="651"/>
      <c r="U101" s="651"/>
      <c r="V101" s="651"/>
      <c r="W101" s="651"/>
      <c r="X101" s="651"/>
      <c r="Y101" s="651"/>
      <c r="Z101" s="651"/>
      <c r="AA101" s="651"/>
      <c r="AB101" s="651"/>
      <c r="AC101" s="651"/>
      <c r="AD101" s="651"/>
      <c r="AE101" s="651"/>
      <c r="AF101" s="651"/>
      <c r="AG101" s="651"/>
      <c r="AH101" s="651"/>
      <c r="AI101" s="651"/>
      <c r="AJ101" s="651"/>
      <c r="AK101" s="651"/>
      <c r="AL101" s="651"/>
      <c r="AM101" s="651"/>
      <c r="AN101" s="651"/>
      <c r="AO101" s="651"/>
      <c r="AP101" s="651"/>
      <c r="AQ101" s="651"/>
      <c r="AR101" s="651"/>
      <c r="AS101" s="651"/>
      <c r="AT101" s="651"/>
    </row>
    <row r="102" spans="1:46" ht="12.75">
      <c r="A102" s="651"/>
      <c r="B102" s="651"/>
      <c r="C102" s="651"/>
      <c r="D102" s="651"/>
      <c r="E102" s="651"/>
      <c r="F102" s="651"/>
      <c r="G102" s="651"/>
      <c r="H102" s="651"/>
      <c r="I102" s="651"/>
      <c r="J102" s="651"/>
      <c r="K102" s="651"/>
      <c r="L102" s="651"/>
      <c r="M102" s="651"/>
      <c r="N102" s="651"/>
      <c r="O102" s="651"/>
      <c r="P102" s="651"/>
      <c r="Q102" s="651"/>
      <c r="R102" s="651"/>
      <c r="S102" s="651"/>
      <c r="T102" s="651"/>
      <c r="U102" s="651"/>
      <c r="V102" s="651"/>
      <c r="W102" s="651"/>
      <c r="X102" s="651"/>
      <c r="Y102" s="651"/>
      <c r="Z102" s="651"/>
      <c r="AA102" s="651"/>
      <c r="AB102" s="651"/>
      <c r="AC102" s="651"/>
      <c r="AD102" s="651"/>
      <c r="AE102" s="651"/>
      <c r="AF102" s="651"/>
      <c r="AG102" s="651"/>
      <c r="AH102" s="651"/>
      <c r="AI102" s="651"/>
      <c r="AJ102" s="651"/>
      <c r="AK102" s="651"/>
      <c r="AL102" s="651"/>
      <c r="AM102" s="651"/>
      <c r="AN102" s="651"/>
      <c r="AO102" s="651"/>
      <c r="AP102" s="651"/>
      <c r="AQ102" s="651"/>
      <c r="AR102" s="651"/>
      <c r="AS102" s="651"/>
      <c r="AT102" s="651"/>
    </row>
    <row r="103" spans="1:46" ht="12.75">
      <c r="A103" s="651"/>
      <c r="B103" s="651"/>
      <c r="C103" s="651"/>
      <c r="D103" s="651"/>
      <c r="E103" s="651"/>
      <c r="F103" s="651"/>
      <c r="G103" s="651"/>
      <c r="H103" s="651"/>
      <c r="I103" s="651"/>
      <c r="J103" s="651"/>
      <c r="K103" s="651"/>
      <c r="L103" s="651"/>
      <c r="M103" s="651"/>
      <c r="N103" s="651"/>
      <c r="O103" s="651"/>
      <c r="P103" s="651"/>
      <c r="Q103" s="651"/>
      <c r="R103" s="651"/>
      <c r="S103" s="651"/>
      <c r="T103" s="651"/>
      <c r="U103" s="651"/>
      <c r="V103" s="651"/>
      <c r="W103" s="651"/>
      <c r="X103" s="651"/>
      <c r="Y103" s="651"/>
      <c r="Z103" s="651"/>
      <c r="AA103" s="651"/>
      <c r="AB103" s="651"/>
      <c r="AC103" s="651"/>
      <c r="AD103" s="651"/>
      <c r="AE103" s="651"/>
      <c r="AF103" s="651"/>
      <c r="AG103" s="651"/>
      <c r="AH103" s="651"/>
      <c r="AI103" s="651"/>
      <c r="AJ103" s="651"/>
      <c r="AK103" s="651"/>
      <c r="AL103" s="651"/>
      <c r="AM103" s="651"/>
      <c r="AN103" s="651"/>
      <c r="AO103" s="651"/>
      <c r="AP103" s="651"/>
      <c r="AQ103" s="651"/>
      <c r="AR103" s="651"/>
      <c r="AS103" s="651"/>
      <c r="AT103" s="651"/>
    </row>
    <row r="104" spans="1:46" ht="12.75">
      <c r="A104" s="651"/>
      <c r="B104" s="651"/>
      <c r="C104" s="651"/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1"/>
      <c r="O104" s="651"/>
      <c r="P104" s="651"/>
      <c r="Q104" s="651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1"/>
      <c r="AE104" s="651"/>
      <c r="AF104" s="651"/>
      <c r="AG104" s="651"/>
      <c r="AH104" s="651"/>
      <c r="AI104" s="651"/>
      <c r="AJ104" s="651"/>
      <c r="AK104" s="651"/>
      <c r="AL104" s="651"/>
      <c r="AM104" s="651"/>
      <c r="AN104" s="651"/>
      <c r="AO104" s="651"/>
      <c r="AP104" s="651"/>
      <c r="AQ104" s="651"/>
      <c r="AR104" s="651"/>
      <c r="AS104" s="651"/>
      <c r="AT104" s="651"/>
    </row>
    <row r="105" spans="1:46" ht="12.75">
      <c r="A105" s="651"/>
      <c r="B105" s="651"/>
      <c r="C105" s="651"/>
      <c r="D105" s="651"/>
      <c r="E105" s="651"/>
      <c r="F105" s="651"/>
      <c r="G105" s="651"/>
      <c r="H105" s="651"/>
      <c r="I105" s="651"/>
      <c r="J105" s="651"/>
      <c r="K105" s="651"/>
      <c r="L105" s="651"/>
      <c r="M105" s="651"/>
      <c r="N105" s="651"/>
      <c r="O105" s="651"/>
      <c r="P105" s="651"/>
      <c r="Q105" s="651"/>
      <c r="R105" s="651"/>
      <c r="S105" s="651"/>
      <c r="T105" s="651"/>
      <c r="U105" s="651"/>
      <c r="V105" s="651"/>
      <c r="W105" s="651"/>
      <c r="X105" s="651"/>
      <c r="Y105" s="651"/>
      <c r="Z105" s="651"/>
      <c r="AA105" s="651"/>
      <c r="AB105" s="651"/>
      <c r="AC105" s="651"/>
      <c r="AD105" s="651"/>
      <c r="AE105" s="651"/>
      <c r="AF105" s="651"/>
      <c r="AG105" s="651"/>
      <c r="AH105" s="651"/>
      <c r="AI105" s="651"/>
      <c r="AJ105" s="651"/>
      <c r="AK105" s="651"/>
      <c r="AL105" s="651"/>
      <c r="AM105" s="651"/>
      <c r="AN105" s="651"/>
      <c r="AO105" s="651"/>
      <c r="AP105" s="651"/>
      <c r="AQ105" s="651"/>
      <c r="AR105" s="651"/>
      <c r="AS105" s="651"/>
      <c r="AT105" s="651"/>
    </row>
    <row r="106" spans="1:46" ht="12.75">
      <c r="A106" s="651"/>
      <c r="B106" s="651"/>
      <c r="C106" s="651"/>
      <c r="D106" s="651"/>
      <c r="E106" s="651"/>
      <c r="F106" s="651"/>
      <c r="G106" s="651"/>
      <c r="H106" s="651"/>
      <c r="I106" s="651"/>
      <c r="J106" s="651"/>
      <c r="K106" s="651"/>
      <c r="L106" s="651"/>
      <c r="M106" s="651"/>
      <c r="N106" s="651"/>
      <c r="O106" s="651"/>
      <c r="P106" s="651"/>
      <c r="Q106" s="651"/>
      <c r="R106" s="651"/>
      <c r="S106" s="651"/>
      <c r="T106" s="651"/>
      <c r="U106" s="651"/>
      <c r="V106" s="651"/>
      <c r="W106" s="651"/>
      <c r="X106" s="651"/>
      <c r="Y106" s="651"/>
      <c r="Z106" s="651"/>
      <c r="AA106" s="651"/>
      <c r="AB106" s="651"/>
      <c r="AC106" s="651"/>
      <c r="AD106" s="651"/>
      <c r="AE106" s="651"/>
      <c r="AF106" s="651"/>
      <c r="AG106" s="651"/>
      <c r="AH106" s="651"/>
      <c r="AI106" s="651"/>
      <c r="AJ106" s="651"/>
      <c r="AK106" s="651"/>
      <c r="AL106" s="651"/>
      <c r="AM106" s="651"/>
      <c r="AN106" s="651"/>
      <c r="AO106" s="651"/>
      <c r="AP106" s="651"/>
      <c r="AQ106" s="651"/>
      <c r="AR106" s="651"/>
      <c r="AS106" s="651"/>
      <c r="AT106" s="651"/>
    </row>
    <row r="107" spans="1:46" ht="12.75">
      <c r="A107" s="651"/>
      <c r="B107" s="651"/>
      <c r="C107" s="651"/>
      <c r="D107" s="651"/>
      <c r="E107" s="651"/>
      <c r="F107" s="651"/>
      <c r="G107" s="651"/>
      <c r="H107" s="651"/>
      <c r="I107" s="651"/>
      <c r="J107" s="651"/>
      <c r="K107" s="651"/>
      <c r="L107" s="651"/>
      <c r="M107" s="651"/>
      <c r="N107" s="651"/>
      <c r="O107" s="651"/>
      <c r="P107" s="651"/>
      <c r="Q107" s="651"/>
      <c r="R107" s="651"/>
      <c r="S107" s="651"/>
      <c r="T107" s="651"/>
      <c r="U107" s="651"/>
      <c r="V107" s="651"/>
      <c r="W107" s="651"/>
      <c r="X107" s="651"/>
      <c r="Y107" s="651"/>
      <c r="Z107" s="651"/>
      <c r="AA107" s="651"/>
      <c r="AB107" s="651"/>
      <c r="AC107" s="651"/>
      <c r="AD107" s="651"/>
      <c r="AE107" s="651"/>
      <c r="AF107" s="651"/>
      <c r="AG107" s="651"/>
      <c r="AH107" s="651"/>
      <c r="AI107" s="651"/>
      <c r="AJ107" s="651"/>
      <c r="AK107" s="651"/>
      <c r="AL107" s="651"/>
      <c r="AM107" s="651"/>
      <c r="AN107" s="651"/>
      <c r="AO107" s="651"/>
      <c r="AP107" s="651"/>
      <c r="AQ107" s="651"/>
      <c r="AR107" s="651"/>
      <c r="AS107" s="651"/>
      <c r="AT107" s="651"/>
    </row>
    <row r="108" spans="1:46" ht="12.75">
      <c r="A108" s="651"/>
      <c r="B108" s="651"/>
      <c r="C108" s="651"/>
      <c r="D108" s="651"/>
      <c r="E108" s="651"/>
      <c r="F108" s="651"/>
      <c r="G108" s="651"/>
      <c r="H108" s="651"/>
      <c r="I108" s="651"/>
      <c r="J108" s="651"/>
      <c r="K108" s="651"/>
      <c r="L108" s="651"/>
      <c r="M108" s="651"/>
      <c r="N108" s="651"/>
      <c r="O108" s="651"/>
      <c r="P108" s="651"/>
      <c r="Q108" s="651"/>
      <c r="R108" s="651"/>
      <c r="S108" s="651"/>
      <c r="T108" s="651"/>
      <c r="U108" s="651"/>
      <c r="V108" s="651"/>
      <c r="W108" s="651"/>
      <c r="X108" s="651"/>
      <c r="Y108" s="651"/>
      <c r="Z108" s="651"/>
      <c r="AA108" s="651"/>
      <c r="AB108" s="651"/>
      <c r="AC108" s="651"/>
      <c r="AD108" s="651"/>
      <c r="AE108" s="651"/>
      <c r="AF108" s="651"/>
      <c r="AG108" s="651"/>
      <c r="AH108" s="651"/>
      <c r="AI108" s="651"/>
      <c r="AJ108" s="651"/>
      <c r="AK108" s="651"/>
      <c r="AL108" s="651"/>
      <c r="AM108" s="651"/>
      <c r="AN108" s="651"/>
      <c r="AO108" s="651"/>
      <c r="AP108" s="651"/>
      <c r="AQ108" s="651"/>
      <c r="AR108" s="651"/>
      <c r="AS108" s="651"/>
      <c r="AT108" s="651"/>
    </row>
    <row r="109" spans="1:46" ht="12.75">
      <c r="A109" s="651"/>
      <c r="B109" s="651"/>
      <c r="C109" s="651"/>
      <c r="D109" s="651"/>
      <c r="E109" s="651"/>
      <c r="F109" s="651"/>
      <c r="G109" s="651"/>
      <c r="H109" s="651"/>
      <c r="I109" s="651"/>
      <c r="J109" s="651"/>
      <c r="K109" s="651"/>
      <c r="L109" s="651"/>
      <c r="M109" s="651"/>
      <c r="N109" s="651"/>
      <c r="O109" s="651"/>
      <c r="P109" s="651"/>
      <c r="Q109" s="651"/>
      <c r="R109" s="651"/>
      <c r="S109" s="651"/>
      <c r="T109" s="651"/>
      <c r="U109" s="651"/>
      <c r="V109" s="651"/>
      <c r="W109" s="651"/>
      <c r="X109" s="651"/>
      <c r="Y109" s="651"/>
      <c r="Z109" s="651"/>
      <c r="AA109" s="651"/>
      <c r="AB109" s="651"/>
      <c r="AC109" s="651"/>
      <c r="AD109" s="651"/>
      <c r="AE109" s="651"/>
      <c r="AF109" s="651"/>
      <c r="AG109" s="651"/>
      <c r="AH109" s="651"/>
      <c r="AI109" s="651"/>
      <c r="AJ109" s="651"/>
      <c r="AK109" s="651"/>
      <c r="AL109" s="651"/>
      <c r="AM109" s="651"/>
      <c r="AN109" s="651"/>
      <c r="AO109" s="651"/>
      <c r="AP109" s="651"/>
      <c r="AQ109" s="651"/>
      <c r="AR109" s="651"/>
      <c r="AS109" s="651"/>
      <c r="AT109" s="651"/>
    </row>
    <row r="110" spans="1:46" ht="12.75">
      <c r="A110" s="651"/>
      <c r="B110" s="651"/>
      <c r="C110" s="651"/>
      <c r="D110" s="651"/>
      <c r="E110" s="651"/>
      <c r="F110" s="651"/>
      <c r="G110" s="651"/>
      <c r="H110" s="651"/>
      <c r="I110" s="651"/>
      <c r="J110" s="651"/>
      <c r="K110" s="651"/>
      <c r="L110" s="651"/>
      <c r="M110" s="651"/>
      <c r="N110" s="651"/>
      <c r="O110" s="651"/>
      <c r="P110" s="651"/>
      <c r="Q110" s="651"/>
      <c r="R110" s="651"/>
      <c r="S110" s="651"/>
      <c r="T110" s="651"/>
      <c r="U110" s="651"/>
      <c r="V110" s="651"/>
      <c r="W110" s="651"/>
      <c r="X110" s="651"/>
      <c r="Y110" s="651"/>
      <c r="Z110" s="651"/>
      <c r="AA110" s="651"/>
      <c r="AB110" s="651"/>
      <c r="AC110" s="651"/>
      <c r="AD110" s="651"/>
      <c r="AE110" s="651"/>
      <c r="AF110" s="651"/>
      <c r="AG110" s="651"/>
      <c r="AH110" s="651"/>
      <c r="AI110" s="651"/>
      <c r="AJ110" s="651"/>
      <c r="AK110" s="651"/>
      <c r="AL110" s="651"/>
      <c r="AM110" s="651"/>
      <c r="AN110" s="651"/>
      <c r="AO110" s="651"/>
      <c r="AP110" s="651"/>
      <c r="AQ110" s="651"/>
      <c r="AR110" s="651"/>
      <c r="AS110" s="651"/>
      <c r="AT110" s="651"/>
    </row>
    <row r="111" spans="1:46" ht="12.75">
      <c r="A111" s="651"/>
      <c r="B111" s="651"/>
      <c r="C111" s="651"/>
      <c r="D111" s="651"/>
      <c r="E111" s="651"/>
      <c r="F111" s="651"/>
      <c r="G111" s="651"/>
      <c r="H111" s="651"/>
      <c r="I111" s="651"/>
      <c r="J111" s="651"/>
      <c r="K111" s="651"/>
      <c r="L111" s="651"/>
      <c r="M111" s="651"/>
      <c r="N111" s="651"/>
      <c r="O111" s="651"/>
      <c r="P111" s="651"/>
      <c r="Q111" s="651"/>
      <c r="R111" s="651"/>
      <c r="S111" s="651"/>
      <c r="T111" s="651"/>
      <c r="U111" s="651"/>
      <c r="V111" s="651"/>
      <c r="W111" s="651"/>
      <c r="X111" s="651"/>
      <c r="Y111" s="651"/>
      <c r="Z111" s="651"/>
      <c r="AA111" s="651"/>
      <c r="AB111" s="651"/>
      <c r="AC111" s="651"/>
      <c r="AD111" s="651"/>
      <c r="AE111" s="651"/>
      <c r="AF111" s="651"/>
      <c r="AG111" s="651"/>
      <c r="AH111" s="651"/>
      <c r="AI111" s="651"/>
      <c r="AJ111" s="651"/>
      <c r="AK111" s="651"/>
      <c r="AL111" s="651"/>
      <c r="AM111" s="651"/>
      <c r="AN111" s="651"/>
      <c r="AO111" s="651"/>
      <c r="AP111" s="651"/>
      <c r="AQ111" s="651"/>
      <c r="AR111" s="651"/>
      <c r="AS111" s="651"/>
      <c r="AT111" s="651"/>
    </row>
    <row r="112" spans="1:46" ht="12.75">
      <c r="A112" s="651"/>
      <c r="B112" s="651"/>
      <c r="C112" s="651"/>
      <c r="D112" s="651"/>
      <c r="E112" s="651"/>
      <c r="F112" s="651"/>
      <c r="G112" s="651"/>
      <c r="H112" s="651"/>
      <c r="I112" s="651"/>
      <c r="J112" s="651"/>
      <c r="K112" s="651"/>
      <c r="L112" s="651"/>
      <c r="M112" s="651"/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  <c r="X112" s="651"/>
      <c r="Y112" s="651"/>
      <c r="Z112" s="651"/>
      <c r="AA112" s="651"/>
      <c r="AB112" s="651"/>
      <c r="AC112" s="651"/>
      <c r="AD112" s="651"/>
      <c r="AE112" s="651"/>
      <c r="AF112" s="651"/>
      <c r="AG112" s="651"/>
      <c r="AH112" s="651"/>
      <c r="AI112" s="651"/>
      <c r="AJ112" s="651"/>
      <c r="AK112" s="651"/>
      <c r="AL112" s="651"/>
      <c r="AM112" s="651"/>
      <c r="AN112" s="651"/>
      <c r="AO112" s="651"/>
      <c r="AP112" s="651"/>
      <c r="AQ112" s="651"/>
      <c r="AR112" s="651"/>
      <c r="AS112" s="651"/>
      <c r="AT112" s="651"/>
    </row>
    <row r="113" spans="1:46" ht="12.75">
      <c r="A113" s="651"/>
      <c r="B113" s="651"/>
      <c r="C113" s="651"/>
      <c r="D113" s="651"/>
      <c r="E113" s="651"/>
      <c r="F113" s="651"/>
      <c r="G113" s="651"/>
      <c r="H113" s="651"/>
      <c r="I113" s="651"/>
      <c r="J113" s="651"/>
      <c r="K113" s="651"/>
      <c r="L113" s="651"/>
      <c r="M113" s="651"/>
      <c r="N113" s="651"/>
      <c r="O113" s="651"/>
      <c r="P113" s="651"/>
      <c r="Q113" s="651"/>
      <c r="R113" s="651"/>
      <c r="S113" s="651"/>
      <c r="T113" s="651"/>
      <c r="U113" s="651"/>
      <c r="V113" s="651"/>
      <c r="W113" s="651"/>
      <c r="X113" s="651"/>
      <c r="Y113" s="651"/>
      <c r="Z113" s="651"/>
      <c r="AA113" s="651"/>
      <c r="AB113" s="651"/>
      <c r="AC113" s="651"/>
      <c r="AD113" s="651"/>
      <c r="AE113" s="651"/>
      <c r="AF113" s="651"/>
      <c r="AG113" s="651"/>
      <c r="AH113" s="651"/>
      <c r="AI113" s="651"/>
      <c r="AJ113" s="651"/>
      <c r="AK113" s="651"/>
      <c r="AL113" s="651"/>
      <c r="AM113" s="651"/>
      <c r="AN113" s="651"/>
      <c r="AO113" s="651"/>
      <c r="AP113" s="651"/>
      <c r="AQ113" s="651"/>
      <c r="AR113" s="651"/>
      <c r="AS113" s="651"/>
      <c r="AT113" s="651"/>
    </row>
    <row r="114" spans="1:46" ht="12.75">
      <c r="A114" s="651"/>
      <c r="B114" s="651"/>
      <c r="C114" s="651"/>
      <c r="D114" s="651"/>
      <c r="E114" s="651"/>
      <c r="F114" s="651"/>
      <c r="G114" s="651"/>
      <c r="H114" s="651"/>
      <c r="I114" s="651"/>
      <c r="J114" s="651"/>
      <c r="K114" s="651"/>
      <c r="L114" s="651"/>
      <c r="M114" s="651"/>
      <c r="N114" s="651"/>
      <c r="O114" s="651"/>
      <c r="P114" s="651"/>
      <c r="Q114" s="651"/>
      <c r="R114" s="651"/>
      <c r="S114" s="651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651"/>
      <c r="AD114" s="651"/>
      <c r="AE114" s="651"/>
      <c r="AF114" s="651"/>
      <c r="AG114" s="651"/>
      <c r="AH114" s="651"/>
      <c r="AI114" s="651"/>
      <c r="AJ114" s="651"/>
      <c r="AK114" s="651"/>
      <c r="AL114" s="651"/>
      <c r="AM114" s="651"/>
      <c r="AN114" s="651"/>
      <c r="AO114" s="651"/>
      <c r="AP114" s="651"/>
      <c r="AQ114" s="651"/>
      <c r="AR114" s="651"/>
      <c r="AS114" s="651"/>
      <c r="AT114" s="651"/>
    </row>
    <row r="115" spans="1:46" ht="12.75">
      <c r="A115" s="651"/>
      <c r="B115" s="651"/>
      <c r="C115" s="651"/>
      <c r="D115" s="651"/>
      <c r="E115" s="651"/>
      <c r="F115" s="651"/>
      <c r="G115" s="651"/>
      <c r="H115" s="651"/>
      <c r="I115" s="651"/>
      <c r="J115" s="651"/>
      <c r="K115" s="651"/>
      <c r="L115" s="651"/>
      <c r="M115" s="651"/>
      <c r="N115" s="651"/>
      <c r="O115" s="651"/>
      <c r="P115" s="651"/>
      <c r="Q115" s="651"/>
      <c r="R115" s="651"/>
      <c r="S115" s="651"/>
      <c r="T115" s="651"/>
      <c r="U115" s="651"/>
      <c r="V115" s="651"/>
      <c r="W115" s="651"/>
      <c r="X115" s="651"/>
      <c r="Y115" s="651"/>
      <c r="Z115" s="651"/>
      <c r="AA115" s="651"/>
      <c r="AB115" s="651"/>
      <c r="AC115" s="651"/>
      <c r="AD115" s="651"/>
      <c r="AE115" s="651"/>
      <c r="AF115" s="651"/>
      <c r="AG115" s="651"/>
      <c r="AH115" s="651"/>
      <c r="AI115" s="651"/>
      <c r="AJ115" s="651"/>
      <c r="AK115" s="651"/>
      <c r="AL115" s="651"/>
      <c r="AM115" s="651"/>
      <c r="AN115" s="651"/>
      <c r="AO115" s="651"/>
      <c r="AP115" s="651"/>
      <c r="AQ115" s="651"/>
      <c r="AR115" s="651"/>
      <c r="AS115" s="651"/>
      <c r="AT115" s="651"/>
    </row>
    <row r="116" spans="1:46" ht="12.75">
      <c r="A116" s="651"/>
      <c r="B116" s="651"/>
      <c r="C116" s="651"/>
      <c r="D116" s="651"/>
      <c r="E116" s="651"/>
      <c r="F116" s="651"/>
      <c r="G116" s="651"/>
      <c r="H116" s="651"/>
      <c r="I116" s="651"/>
      <c r="J116" s="651"/>
      <c r="K116" s="651"/>
      <c r="L116" s="651"/>
      <c r="M116" s="651"/>
      <c r="N116" s="651"/>
      <c r="O116" s="651"/>
      <c r="P116" s="651"/>
      <c r="Q116" s="651"/>
      <c r="R116" s="651"/>
      <c r="S116" s="651"/>
      <c r="T116" s="651"/>
      <c r="U116" s="651"/>
      <c r="V116" s="651"/>
      <c r="W116" s="651"/>
      <c r="X116" s="651"/>
      <c r="Y116" s="651"/>
      <c r="Z116" s="651"/>
      <c r="AA116" s="651"/>
      <c r="AB116" s="651"/>
      <c r="AC116" s="651"/>
      <c r="AD116" s="651"/>
      <c r="AE116" s="651"/>
      <c r="AF116" s="651"/>
      <c r="AG116" s="651"/>
      <c r="AH116" s="651"/>
      <c r="AI116" s="651"/>
      <c r="AJ116" s="651"/>
      <c r="AK116" s="651"/>
      <c r="AL116" s="651"/>
      <c r="AM116" s="651"/>
      <c r="AN116" s="651"/>
      <c r="AO116" s="651"/>
      <c r="AP116" s="651"/>
      <c r="AQ116" s="651"/>
      <c r="AR116" s="651"/>
      <c r="AS116" s="651"/>
      <c r="AT116" s="651"/>
    </row>
    <row r="117" spans="1:46" ht="12.75">
      <c r="A117" s="651"/>
      <c r="B117" s="651"/>
      <c r="C117" s="651"/>
      <c r="D117" s="651"/>
      <c r="E117" s="651"/>
      <c r="F117" s="651"/>
      <c r="G117" s="651"/>
      <c r="H117" s="651"/>
      <c r="I117" s="651"/>
      <c r="J117" s="651"/>
      <c r="K117" s="651"/>
      <c r="L117" s="651"/>
      <c r="M117" s="651"/>
      <c r="N117" s="651"/>
      <c r="O117" s="651"/>
      <c r="P117" s="651"/>
      <c r="Q117" s="651"/>
      <c r="R117" s="651"/>
      <c r="S117" s="651"/>
      <c r="T117" s="651"/>
      <c r="U117" s="651"/>
      <c r="V117" s="651"/>
      <c r="W117" s="651"/>
      <c r="X117" s="651"/>
      <c r="Y117" s="651"/>
      <c r="Z117" s="651"/>
      <c r="AA117" s="651"/>
      <c r="AB117" s="651"/>
      <c r="AC117" s="651"/>
      <c r="AD117" s="651"/>
      <c r="AE117" s="651"/>
      <c r="AF117" s="651"/>
      <c r="AG117" s="651"/>
      <c r="AH117" s="651"/>
      <c r="AI117" s="651"/>
      <c r="AJ117" s="651"/>
      <c r="AK117" s="651"/>
      <c r="AL117" s="651"/>
      <c r="AM117" s="651"/>
      <c r="AN117" s="651"/>
      <c r="AO117" s="651"/>
      <c r="AP117" s="651"/>
      <c r="AQ117" s="651"/>
      <c r="AR117" s="651"/>
      <c r="AS117" s="651"/>
      <c r="AT117" s="651"/>
    </row>
    <row r="118" spans="1:46" ht="12.75">
      <c r="A118" s="651"/>
      <c r="B118" s="651"/>
      <c r="C118" s="651"/>
      <c r="D118" s="651"/>
      <c r="E118" s="651"/>
      <c r="F118" s="651"/>
      <c r="G118" s="651"/>
      <c r="H118" s="651"/>
      <c r="I118" s="651"/>
      <c r="J118" s="651"/>
      <c r="K118" s="651"/>
      <c r="L118" s="651"/>
      <c r="M118" s="651"/>
      <c r="N118" s="651"/>
      <c r="O118" s="651"/>
      <c r="P118" s="651"/>
      <c r="Q118" s="651"/>
      <c r="R118" s="651"/>
      <c r="S118" s="651"/>
      <c r="T118" s="651"/>
      <c r="U118" s="651"/>
      <c r="V118" s="651"/>
      <c r="W118" s="651"/>
      <c r="X118" s="651"/>
      <c r="Y118" s="651"/>
      <c r="Z118" s="651"/>
      <c r="AA118" s="651"/>
      <c r="AB118" s="651"/>
      <c r="AC118" s="651"/>
      <c r="AD118" s="651"/>
      <c r="AE118" s="651"/>
      <c r="AF118" s="651"/>
      <c r="AG118" s="651"/>
      <c r="AH118" s="651"/>
      <c r="AI118" s="651"/>
      <c r="AJ118" s="651"/>
      <c r="AK118" s="651"/>
      <c r="AL118" s="651"/>
      <c r="AM118" s="651"/>
      <c r="AN118" s="651"/>
      <c r="AO118" s="651"/>
      <c r="AP118" s="651"/>
      <c r="AQ118" s="651"/>
      <c r="AR118" s="651"/>
      <c r="AS118" s="651"/>
      <c r="AT118" s="651"/>
    </row>
    <row r="119" spans="1:46" ht="12.75">
      <c r="A119" s="651"/>
      <c r="B119" s="651"/>
      <c r="C119" s="651"/>
      <c r="D119" s="651"/>
      <c r="E119" s="651"/>
      <c r="F119" s="651"/>
      <c r="G119" s="651"/>
      <c r="H119" s="651"/>
      <c r="I119" s="651"/>
      <c r="J119" s="651"/>
      <c r="K119" s="651"/>
      <c r="L119" s="651"/>
      <c r="M119" s="651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651"/>
      <c r="AD119" s="651"/>
      <c r="AE119" s="651"/>
      <c r="AF119" s="651"/>
      <c r="AG119" s="651"/>
      <c r="AH119" s="651"/>
      <c r="AI119" s="651"/>
      <c r="AJ119" s="651"/>
      <c r="AK119" s="651"/>
      <c r="AL119" s="651"/>
      <c r="AM119" s="651"/>
      <c r="AN119" s="651"/>
      <c r="AO119" s="651"/>
      <c r="AP119" s="651"/>
      <c r="AQ119" s="651"/>
      <c r="AR119" s="651"/>
      <c r="AS119" s="651"/>
      <c r="AT119" s="651"/>
    </row>
    <row r="120" spans="1:46" ht="12.75">
      <c r="A120" s="651"/>
      <c r="B120" s="651"/>
      <c r="C120" s="651"/>
      <c r="D120" s="651"/>
      <c r="E120" s="651"/>
      <c r="F120" s="651"/>
      <c r="G120" s="651"/>
      <c r="H120" s="651"/>
      <c r="I120" s="651"/>
      <c r="J120" s="651"/>
      <c r="K120" s="651"/>
      <c r="L120" s="651"/>
      <c r="M120" s="651"/>
      <c r="N120" s="651"/>
      <c r="O120" s="651"/>
      <c r="P120" s="651"/>
      <c r="Q120" s="651"/>
      <c r="R120" s="651"/>
      <c r="S120" s="651"/>
      <c r="T120" s="651"/>
      <c r="U120" s="651"/>
      <c r="V120" s="651"/>
      <c r="W120" s="651"/>
      <c r="X120" s="651"/>
      <c r="Y120" s="651"/>
      <c r="Z120" s="651"/>
      <c r="AA120" s="651"/>
      <c r="AB120" s="651"/>
      <c r="AC120" s="651"/>
      <c r="AD120" s="651"/>
      <c r="AE120" s="651"/>
      <c r="AF120" s="651"/>
      <c r="AG120" s="651"/>
      <c r="AH120" s="651"/>
      <c r="AI120" s="651"/>
      <c r="AJ120" s="651"/>
      <c r="AK120" s="651"/>
      <c r="AL120" s="651"/>
      <c r="AM120" s="651"/>
      <c r="AN120" s="651"/>
      <c r="AO120" s="651"/>
      <c r="AP120" s="651"/>
      <c r="AQ120" s="651"/>
      <c r="AR120" s="651"/>
      <c r="AS120" s="651"/>
      <c r="AT120" s="651"/>
    </row>
    <row r="121" spans="1:46" ht="12.75">
      <c r="A121" s="651"/>
      <c r="B121" s="651"/>
      <c r="C121" s="651"/>
      <c r="D121" s="651"/>
      <c r="E121" s="651"/>
      <c r="F121" s="651"/>
      <c r="G121" s="651"/>
      <c r="H121" s="651"/>
      <c r="I121" s="651"/>
      <c r="J121" s="651"/>
      <c r="K121" s="651"/>
      <c r="L121" s="651"/>
      <c r="M121" s="651"/>
      <c r="N121" s="651"/>
      <c r="O121" s="651"/>
      <c r="P121" s="651"/>
      <c r="Q121" s="651"/>
      <c r="R121" s="651"/>
      <c r="S121" s="651"/>
      <c r="T121" s="651"/>
      <c r="U121" s="651"/>
      <c r="V121" s="651"/>
      <c r="W121" s="651"/>
      <c r="X121" s="651"/>
      <c r="Y121" s="651"/>
      <c r="Z121" s="651"/>
      <c r="AA121" s="651"/>
      <c r="AB121" s="651"/>
      <c r="AC121" s="651"/>
      <c r="AD121" s="651"/>
      <c r="AE121" s="651"/>
      <c r="AF121" s="651"/>
      <c r="AG121" s="651"/>
      <c r="AH121" s="651"/>
      <c r="AI121" s="651"/>
      <c r="AJ121" s="651"/>
      <c r="AK121" s="651"/>
      <c r="AL121" s="651"/>
      <c r="AM121" s="651"/>
      <c r="AN121" s="651"/>
      <c r="AO121" s="651"/>
      <c r="AP121" s="651"/>
      <c r="AQ121" s="651"/>
      <c r="AR121" s="651"/>
      <c r="AS121" s="651"/>
      <c r="AT121" s="651"/>
    </row>
  </sheetData>
  <sheetProtection/>
  <mergeCells count="46">
    <mergeCell ref="T3:Y3"/>
    <mergeCell ref="A1:K1"/>
    <mergeCell ref="A2:K2"/>
    <mergeCell ref="A3:C5"/>
    <mergeCell ref="D3:K3"/>
    <mergeCell ref="AA3:AK3"/>
    <mergeCell ref="AL3:AP3"/>
    <mergeCell ref="D4:K4"/>
    <mergeCell ref="L4:S4"/>
    <mergeCell ref="T4:Y4"/>
    <mergeCell ref="AA4:AC4"/>
    <mergeCell ref="AD4:AF4"/>
    <mergeCell ref="AG4:AK4"/>
    <mergeCell ref="AM4:AO4"/>
    <mergeCell ref="L3:S3"/>
    <mergeCell ref="A16:C16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8:C28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M31:AO31"/>
    <mergeCell ref="A31:K31"/>
    <mergeCell ref="L31:S31"/>
    <mergeCell ref="T31:Y31"/>
    <mergeCell ref="AA31:AC31"/>
    <mergeCell ref="AD31:AF31"/>
    <mergeCell ref="AG31:AK31"/>
  </mergeCells>
  <printOptions/>
  <pageMargins left="0.17" right="0.1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IgnatovaNM</cp:lastModifiedBy>
  <cp:lastPrinted>2012-06-26T07:49:02Z</cp:lastPrinted>
  <dcterms:created xsi:type="dcterms:W3CDTF">1996-10-08T23:32:33Z</dcterms:created>
  <dcterms:modified xsi:type="dcterms:W3CDTF">2012-06-26T07:53:57Z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