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3275" windowHeight="7935" activeTab="0"/>
  </bookViews>
  <sheets>
    <sheet name="Отчет 2012 1-2 квартал" sheetId="1" r:id="rId1"/>
    <sheet name="Лист2" sheetId="2" r:id="rId2"/>
    <sheet name="Лист3" sheetId="3" r:id="rId3"/>
  </sheets>
  <externalReferences>
    <externalReference r:id="rId6"/>
    <externalReference r:id="rId7"/>
  </externalReferences>
  <definedNames>
    <definedName name="region_name">'[1]Справочники'!$E$6</definedName>
    <definedName name="SCOPE_TYPES">'[1]TEHSHEET'!$C$4:$C$11</definedName>
    <definedName name="spr_ist_f">'[2]TEHSHEET'!$F$2:$F$6</definedName>
    <definedName name="spr_ist_v">'[2]TEHSHEET'!$G$2:$G$11</definedName>
  </definedNames>
  <calcPr fullCalcOnLoad="1"/>
</workbook>
</file>

<file path=xl/sharedStrings.xml><?xml version="1.0" encoding="utf-8"?>
<sst xmlns="http://schemas.openxmlformats.org/spreadsheetml/2006/main" count="367" uniqueCount="117">
  <si>
    <t>Информация об инвестиционных программах по горячему водоснабжению и отчетах об их реализации</t>
  </si>
  <si>
    <t>Наименование организации</t>
  </si>
  <si>
    <t>Открытое акционерное общество</t>
  </si>
  <si>
    <t>"Северский трубный завод"</t>
  </si>
  <si>
    <t>ИНН</t>
  </si>
  <si>
    <t>КПП</t>
  </si>
  <si>
    <t>Местонахождение (адрес)</t>
  </si>
  <si>
    <t>Наименование инвестиционной программы</t>
  </si>
  <si>
    <t>г.Полевской Вершинина 7</t>
  </si>
  <si>
    <t>Инвестиционная программа отсутствует</t>
  </si>
  <si>
    <t xml:space="preserve">Информация по ОАО"Северский трубный завод" раскрывается в соответствии с Постановлением </t>
  </si>
  <si>
    <t>коммунального комплекса и субъектами естественных монополий, осуществляющими деятельность</t>
  </si>
  <si>
    <t>в сфере оказания услуг по водоснабжению и водоотведению"</t>
  </si>
  <si>
    <t>Развитие системы водоснабжения ОАО"Северский трубный завод"</t>
  </si>
  <si>
    <t>Цель инвестиционной прграммы</t>
  </si>
  <si>
    <t>Обеспечение бесперебойной подачи качественной воды от источника</t>
  </si>
  <si>
    <t>до потребителя в необходимом количестве</t>
  </si>
  <si>
    <t>Сроки реализации</t>
  </si>
  <si>
    <t xml:space="preserve">                                  Потребности в финансовых средствах, необходимых для реализации программы</t>
  </si>
  <si>
    <t>Наименование мероприятия</t>
  </si>
  <si>
    <t xml:space="preserve">Потребность в финансовых </t>
  </si>
  <si>
    <t>Источник финансирования</t>
  </si>
  <si>
    <t>Плата за подключение</t>
  </si>
  <si>
    <t>Всего, в тои числе</t>
  </si>
  <si>
    <t>Бюджетные источники</t>
  </si>
  <si>
    <t>Информация об инвестиционных программах и отчетах об их реализации по холодному водоснабжению водой питьевого качества</t>
  </si>
  <si>
    <t>Информация об инвестиционных программах и отчетах об их реализации по  водоотведению</t>
  </si>
  <si>
    <t>Развитие системы водоотведения ОАО"Северский трубный завод"</t>
  </si>
  <si>
    <t>Обеспечение экологической безопасности системы водоотведения</t>
  </si>
  <si>
    <t>и очистки сточных вод</t>
  </si>
  <si>
    <t>Всего</t>
  </si>
  <si>
    <t>Профинансировано</t>
  </si>
  <si>
    <t>Освоено фактически</t>
  </si>
  <si>
    <t>1 кв.</t>
  </si>
  <si>
    <t>2 кв.</t>
  </si>
  <si>
    <t>3 кв.</t>
  </si>
  <si>
    <t>4 кв.</t>
  </si>
  <si>
    <t>А</t>
  </si>
  <si>
    <t>2.1</t>
  </si>
  <si>
    <t>2.2</t>
  </si>
  <si>
    <t>2.3</t>
  </si>
  <si>
    <t>2.4</t>
  </si>
  <si>
    <t>3</t>
  </si>
  <si>
    <t>3.1</t>
  </si>
  <si>
    <t>3.2</t>
  </si>
  <si>
    <t>3.3</t>
  </si>
  <si>
    <t>3.4</t>
  </si>
  <si>
    <t>прибыль</t>
  </si>
  <si>
    <t>заемные средства</t>
  </si>
  <si>
    <t>инвест.надбавка</t>
  </si>
  <si>
    <t>плата за подключение</t>
  </si>
  <si>
    <t>прочие источники</t>
  </si>
  <si>
    <t>Водоснабжение</t>
  </si>
  <si>
    <t>тыс.руб.</t>
  </si>
  <si>
    <t>Наименование строек</t>
  </si>
  <si>
    <t>Б</t>
  </si>
  <si>
    <t>Добавить объект</t>
  </si>
  <si>
    <t>Водоотведение</t>
  </si>
  <si>
    <t>Информация об инвестиционных программах по теплоэнергии и отчетах об их реализации</t>
  </si>
  <si>
    <t>Правительства Российской Федерации от 30.12.2009г. № 1140 "Об утверждении стандартов раскрытия информации организациями</t>
  </si>
  <si>
    <t>Полевского городского округа на 2012-2020гг</t>
  </si>
  <si>
    <t>2012-2020гг</t>
  </si>
  <si>
    <t>1.Модернизация фильтровальной станции</t>
  </si>
  <si>
    <t>"Маяк" питьевого водоснабжения,</t>
  </si>
  <si>
    <t>производительностью 44 тм3/сутки</t>
  </si>
  <si>
    <t>Прочие источники</t>
  </si>
  <si>
    <t>Бюджет субъекта РФ</t>
  </si>
  <si>
    <t>Инвест. Надбавка</t>
  </si>
  <si>
    <t>2.Автоматизация процесса дозирования</t>
  </si>
  <si>
    <t>питьевого водоснабжения,</t>
  </si>
  <si>
    <t>3.Установка узлов учета и регулирования</t>
  </si>
  <si>
    <t>давления в магистральных сетях</t>
  </si>
  <si>
    <t>водоснабжения</t>
  </si>
  <si>
    <t>Амортизация</t>
  </si>
  <si>
    <t>4.Строительство трубопровода сырой</t>
  </si>
  <si>
    <t>воды, диаметром 700 мм, протяженностью</t>
  </si>
  <si>
    <t>1,5 км от Чусовской н./ст. 1 подъема до</t>
  </si>
  <si>
    <t>фильтровальной станции</t>
  </si>
  <si>
    <t>средствах на 2012г, тыс.руб.</t>
  </si>
  <si>
    <t>1.Разработка проектно-сметной документации</t>
  </si>
  <si>
    <t>по модернизации станции аэрации и</t>
  </si>
  <si>
    <t>биологической очистки, проведение</t>
  </si>
  <si>
    <t>государственной экспертизы</t>
  </si>
  <si>
    <t>2.Разработка проектно-сметной документации</t>
  </si>
  <si>
    <t xml:space="preserve">Информация об инвестиционных программах по водоснабжению холодной (производственной  ХОВ- теплоноситель для подпитки паровых </t>
  </si>
  <si>
    <t>и водогрейных котлов) водой и отчетах об их реализации</t>
  </si>
  <si>
    <t>Справка о финансировании, освоении и возврате капитальных вложений в сфере водоснабжения</t>
  </si>
  <si>
    <t>Утверждено на 2012 год</t>
  </si>
  <si>
    <t>собственные средства</t>
  </si>
  <si>
    <t>бюджетные источники, из них:</t>
  </si>
  <si>
    <t>федеральный бюджет</t>
  </si>
  <si>
    <t>бюджет субъекта РФ</t>
  </si>
  <si>
    <t>бюджет муниципального образования</t>
  </si>
  <si>
    <t>Источник возврата инвестиций</t>
  </si>
  <si>
    <t>В течение 2012года</t>
  </si>
  <si>
    <t>В</t>
  </si>
  <si>
    <t>4</t>
  </si>
  <si>
    <t>5</t>
  </si>
  <si>
    <t>5.1</t>
  </si>
  <si>
    <t>5.2</t>
  </si>
  <si>
    <t>5.3</t>
  </si>
  <si>
    <t>5.4</t>
  </si>
  <si>
    <t>доход на инвестированный капитал (RAB)</t>
  </si>
  <si>
    <t>амортизация</t>
  </si>
  <si>
    <t>возврат инвест. капитала (RAB)</t>
  </si>
  <si>
    <t>Всего за весь период реализации</t>
  </si>
  <si>
    <t>В течение 2012 года</t>
  </si>
  <si>
    <t>Модернизация фильтровальной станции "Маяк" питьевого водоснабжения, производительностью 44 тм3/сутки</t>
  </si>
  <si>
    <t>Добавить источник возврата</t>
  </si>
  <si>
    <t>Добавить новый источник финансирования</t>
  </si>
  <si>
    <t>Добавить новый источник возврата</t>
  </si>
  <si>
    <t>Автоматизация процесса дозирования рабочих растворов реагентов на ф.с питьевого водоснабжения, производительностью 44 тм3/сутки</t>
  </si>
  <si>
    <t>Установка узлов учета и регулирования давления в магистральных сетях водоснабжения</t>
  </si>
  <si>
    <t xml:space="preserve">Строительство трубопровода сырой воды , диаметром 700 мм, протяженностью 1,5 км от Чусовской насосной станции 1 подъема до фильтровальной станции </t>
  </si>
  <si>
    <t>Справка о финансировании, освоении и возврате капитальных вложений в сфере водоотведения и
очистки сточных вод</t>
  </si>
  <si>
    <t>Разработка проектно-сметной документации по модернизации станции аэрации и биологической очистки, проведение государственной экспертизы</t>
  </si>
  <si>
    <t>3-57-63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</si>
</sst>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2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4"/>
      <name val="Franklin Gothic Medium"/>
      <family val="2"/>
    </font>
    <font>
      <sz val="10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u val="single"/>
      <sz val="10"/>
      <color indexed="12"/>
      <name val="Arial Cyr"/>
      <family val="0"/>
    </font>
    <font>
      <b/>
      <sz val="12"/>
      <name val="Arial Cyr"/>
      <family val="0"/>
    </font>
    <font>
      <b/>
      <sz val="9"/>
      <color indexed="55"/>
      <name val="Tahoma"/>
      <family val="2"/>
    </font>
    <font>
      <b/>
      <u val="single"/>
      <sz val="9"/>
      <color indexed="12"/>
      <name val="Tahoma"/>
      <family val="2"/>
    </font>
    <font>
      <u val="single"/>
      <sz val="9"/>
      <color indexed="12"/>
      <name val="Tahoma"/>
      <family val="2"/>
    </font>
  </fonts>
  <fills count="10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lightDown">
        <fgColor indexed="22"/>
        <bgColor indexed="22"/>
      </patternFill>
    </fill>
    <fill>
      <patternFill patternType="solid">
        <fgColor indexed="41"/>
        <bgColor indexed="64"/>
      </patternFill>
    </fill>
    <fill>
      <patternFill patternType="lightDown">
        <fgColor indexed="22"/>
      </patternFill>
    </fill>
    <fill>
      <patternFill patternType="solid">
        <fgColor indexed="31"/>
        <bgColor indexed="64"/>
      </patternFill>
    </fill>
  </fills>
  <borders count="50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/>
      <right style="medium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medium">
        <color indexed="63"/>
      </right>
      <top style="thin">
        <color indexed="63"/>
      </top>
      <bottom style="thin"/>
    </border>
    <border>
      <left style="thin"/>
      <right style="thin"/>
      <top style="medium">
        <color indexed="63"/>
      </top>
      <bottom style="thin"/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 style="thin"/>
      <right>
        <color indexed="63"/>
      </right>
      <top style="medium">
        <color indexed="63"/>
      </top>
      <bottom style="thin"/>
    </border>
    <border>
      <left style="thin"/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thin"/>
      <top style="medium"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Border="0">
      <alignment horizontal="center" vertical="center" wrapText="1"/>
      <protection/>
    </xf>
    <xf numFmtId="0" fontId="5" fillId="0" borderId="1" applyBorder="0">
      <alignment horizontal="center" vertical="center" wrapText="1"/>
      <protection/>
    </xf>
    <xf numFmtId="4" fontId="6" fillId="2" borderId="2" applyBorder="0">
      <alignment horizontal="right"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6" fillId="3" borderId="3" applyBorder="0">
      <alignment horizontal="right"/>
      <protection/>
    </xf>
  </cellStyleXfs>
  <cellXfs count="137">
    <xf numFmtId="0" fontId="0" fillId="0" borderId="0" xfId="0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8" fillId="2" borderId="0" xfId="0" applyFont="1" applyFill="1" applyAlignment="1">
      <alignment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2" xfId="0" applyFont="1" applyBorder="1" applyAlignment="1">
      <alignment/>
    </xf>
    <xf numFmtId="0" fontId="8" fillId="0" borderId="2" xfId="0" applyFont="1" applyBorder="1" applyAlignment="1">
      <alignment horizontal="center"/>
    </xf>
    <xf numFmtId="0" fontId="8" fillId="2" borderId="0" xfId="0" applyFont="1" applyFill="1" applyBorder="1" applyAlignment="1">
      <alignment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8" fillId="0" borderId="8" xfId="0" applyFont="1" applyBorder="1" applyAlignment="1">
      <alignment/>
    </xf>
    <xf numFmtId="0" fontId="8" fillId="0" borderId="12" xfId="0" applyFont="1" applyBorder="1" applyAlignment="1">
      <alignment horizontal="center"/>
    </xf>
    <xf numFmtId="0" fontId="8" fillId="0" borderId="9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4" xfId="0" applyFont="1" applyFill="1" applyBorder="1" applyAlignment="1">
      <alignment/>
    </xf>
    <xf numFmtId="0" fontId="8" fillId="0" borderId="8" xfId="0" applyFont="1" applyFill="1" applyBorder="1" applyAlignment="1">
      <alignment/>
    </xf>
    <xf numFmtId="0" fontId="8" fillId="0" borderId="9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3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5" xfId="0" applyFont="1" applyBorder="1" applyAlignment="1">
      <alignment/>
    </xf>
    <xf numFmtId="0" fontId="8" fillId="0" borderId="5" xfId="0" applyFont="1" applyFill="1" applyBorder="1" applyAlignment="1">
      <alignment horizontal="center"/>
    </xf>
    <xf numFmtId="0" fontId="8" fillId="0" borderId="7" xfId="0" applyFont="1" applyBorder="1" applyAlignment="1">
      <alignment/>
    </xf>
    <xf numFmtId="0" fontId="8" fillId="0" borderId="14" xfId="0" applyFont="1" applyBorder="1" applyAlignment="1">
      <alignment horizontal="center"/>
    </xf>
    <xf numFmtId="0" fontId="8" fillId="0" borderId="4" xfId="0" applyFont="1" applyFill="1" applyBorder="1" applyAlignment="1">
      <alignment horizontal="left"/>
    </xf>
    <xf numFmtId="0" fontId="8" fillId="0" borderId="9" xfId="0" applyFont="1" applyFill="1" applyBorder="1" applyAlignment="1">
      <alignment horizontal="left"/>
    </xf>
    <xf numFmtId="0" fontId="8" fillId="0" borderId="6" xfId="0" applyFont="1" applyFill="1" applyBorder="1" applyAlignment="1">
      <alignment horizontal="left"/>
    </xf>
    <xf numFmtId="0" fontId="8" fillId="0" borderId="14" xfId="0" applyFont="1" applyBorder="1" applyAlignment="1">
      <alignment/>
    </xf>
    <xf numFmtId="0" fontId="8" fillId="0" borderId="6" xfId="0" applyFont="1" applyBorder="1" applyAlignment="1">
      <alignment/>
    </xf>
    <xf numFmtId="0" fontId="8" fillId="0" borderId="14" xfId="0" applyFont="1" applyFill="1" applyBorder="1" applyAlignment="1">
      <alignment horizontal="center"/>
    </xf>
    <xf numFmtId="0" fontId="6" fillId="0" borderId="15" xfId="22" applyFont="1" applyFill="1" applyBorder="1" applyAlignment="1" applyProtection="1">
      <alignment vertical="center" wrapText="1"/>
      <protection/>
    </xf>
    <xf numFmtId="0" fontId="6" fillId="0" borderId="0" xfId="22" applyFont="1" applyFill="1" applyBorder="1" applyAlignment="1" applyProtection="1">
      <alignment vertical="center" wrapText="1"/>
      <protection/>
    </xf>
    <xf numFmtId="0" fontId="6" fillId="0" borderId="0" xfId="22" applyFont="1" applyFill="1" applyAlignment="1" applyProtection="1">
      <alignment vertical="center" wrapText="1"/>
      <protection/>
    </xf>
    <xf numFmtId="0" fontId="5" fillId="0" borderId="0" xfId="18" applyFont="1" applyFill="1" applyBorder="1" applyAlignment="1" applyProtection="1">
      <alignment vertical="center" wrapText="1"/>
      <protection/>
    </xf>
    <xf numFmtId="0" fontId="5" fillId="0" borderId="16" xfId="19" applyFont="1" applyFill="1" applyBorder="1" applyAlignment="1" applyProtection="1">
      <alignment horizontal="center" vertical="center" wrapText="1"/>
      <protection/>
    </xf>
    <xf numFmtId="0" fontId="5" fillId="0" borderId="17" xfId="19" applyFont="1" applyFill="1" applyBorder="1" applyAlignment="1" applyProtection="1">
      <alignment horizontal="center" vertical="center" wrapText="1"/>
      <protection/>
    </xf>
    <xf numFmtId="49" fontId="9" fillId="4" borderId="15" xfId="19" applyNumberFormat="1" applyFont="1" applyFill="1" applyBorder="1" applyAlignment="1" applyProtection="1">
      <alignment horizontal="center" vertical="center" wrapText="1"/>
      <protection/>
    </xf>
    <xf numFmtId="49" fontId="9" fillId="0" borderId="15" xfId="19" applyNumberFormat="1" applyFont="1" applyFill="1" applyBorder="1" applyAlignment="1" applyProtection="1">
      <alignment horizontal="center" vertical="center" wrapText="1"/>
      <protection/>
    </xf>
    <xf numFmtId="0" fontId="5" fillId="0" borderId="16" xfId="22" applyFont="1" applyFill="1" applyBorder="1" applyAlignment="1" applyProtection="1">
      <alignment vertical="center" wrapText="1"/>
      <protection/>
    </xf>
    <xf numFmtId="4" fontId="5" fillId="3" borderId="16" xfId="26" applyFont="1" applyFill="1" applyBorder="1" applyAlignment="1" applyProtection="1">
      <alignment horizontal="right" vertical="center" wrapText="1"/>
      <protection/>
    </xf>
    <xf numFmtId="4" fontId="5" fillId="3" borderId="17" xfId="26" applyFont="1" applyFill="1" applyBorder="1" applyAlignment="1" applyProtection="1">
      <alignment horizontal="right" vertical="center" wrapText="1"/>
      <protection/>
    </xf>
    <xf numFmtId="0" fontId="4" fillId="0" borderId="16" xfId="21" applyFont="1" applyFill="1" applyBorder="1" applyAlignment="1" applyProtection="1">
      <alignment vertical="center" wrapText="1"/>
      <protection/>
    </xf>
    <xf numFmtId="4" fontId="6" fillId="3" borderId="16" xfId="20" applyFont="1" applyFill="1" applyBorder="1" applyAlignment="1" applyProtection="1">
      <alignment horizontal="right" vertical="center" wrapText="1"/>
      <protection/>
    </xf>
    <xf numFmtId="4" fontId="6" fillId="3" borderId="17" xfId="20" applyFont="1" applyFill="1" applyBorder="1" applyAlignment="1" applyProtection="1">
      <alignment horizontal="right" vertical="center" wrapText="1"/>
      <protection/>
    </xf>
    <xf numFmtId="0" fontId="4" fillId="0" borderId="16" xfId="21" applyFont="1" applyFill="1" applyBorder="1" applyAlignment="1" applyProtection="1">
      <alignment horizontal="left" vertical="center" wrapText="1"/>
      <protection/>
    </xf>
    <xf numFmtId="0" fontId="4" fillId="0" borderId="16" xfId="21" applyFont="1" applyFill="1" applyBorder="1" applyAlignment="1" applyProtection="1">
      <alignment horizontal="left" vertical="center" wrapText="1" indent="2"/>
      <protection/>
    </xf>
    <xf numFmtId="0" fontId="4" fillId="0" borderId="18" xfId="21" applyFont="1" applyFill="1" applyBorder="1" applyAlignment="1" applyProtection="1">
      <alignment horizontal="left" vertical="center" wrapText="1" indent="2"/>
      <protection/>
    </xf>
    <xf numFmtId="4" fontId="6" fillId="3" borderId="18" xfId="20" applyFont="1" applyFill="1" applyBorder="1" applyAlignment="1" applyProtection="1">
      <alignment horizontal="right" vertical="center" wrapText="1"/>
      <protection/>
    </xf>
    <xf numFmtId="4" fontId="6" fillId="3" borderId="19" xfId="20" applyFont="1" applyFill="1" applyBorder="1" applyAlignment="1" applyProtection="1">
      <alignment horizontal="right" vertical="center" wrapText="1"/>
      <protection/>
    </xf>
    <xf numFmtId="0" fontId="4" fillId="0" borderId="0" xfId="21" applyFont="1" applyFill="1" applyBorder="1" applyAlignment="1" applyProtection="1">
      <alignment horizontal="left" vertical="center" wrapText="1" indent="2"/>
      <protection/>
    </xf>
    <xf numFmtId="4" fontId="6" fillId="0" borderId="0" xfId="20" applyFont="1" applyFill="1" applyBorder="1" applyAlignment="1" applyProtection="1">
      <alignment horizontal="right" vertical="center" wrapText="1"/>
      <protection/>
    </xf>
    <xf numFmtId="4" fontId="5" fillId="3" borderId="16" xfId="26" applyFont="1" applyBorder="1" applyAlignment="1" applyProtection="1">
      <alignment horizontal="right" vertical="center" wrapText="1"/>
      <protection/>
    </xf>
    <xf numFmtId="4" fontId="5" fillId="3" borderId="17" xfId="26" applyFont="1" applyBorder="1" applyAlignment="1" applyProtection="1">
      <alignment horizontal="right" vertical="center" wrapText="1"/>
      <protection/>
    </xf>
    <xf numFmtId="0" fontId="4" fillId="0" borderId="18" xfId="21" applyFont="1" applyFill="1" applyBorder="1" applyAlignment="1" applyProtection="1">
      <alignment vertical="center" wrapText="1"/>
      <protection/>
    </xf>
    <xf numFmtId="0" fontId="6" fillId="0" borderId="0" xfId="22" applyFont="1" applyFill="1" applyBorder="1" applyAlignment="1" applyProtection="1">
      <alignment horizontal="right" vertical="center" wrapText="1"/>
      <protection/>
    </xf>
    <xf numFmtId="0" fontId="5" fillId="0" borderId="18" xfId="19" applyFont="1" applyFill="1" applyBorder="1" applyAlignment="1" applyProtection="1">
      <alignment horizontal="center" vertical="center" wrapText="1"/>
      <protection/>
    </xf>
    <xf numFmtId="0" fontId="5" fillId="0" borderId="19" xfId="19" applyFont="1" applyFill="1" applyBorder="1" applyAlignment="1" applyProtection="1">
      <alignment horizontal="center" vertical="center" wrapText="1"/>
      <protection/>
    </xf>
    <xf numFmtId="0" fontId="5" fillId="0" borderId="20" xfId="22" applyFont="1" applyFill="1" applyBorder="1" applyAlignment="1" applyProtection="1">
      <alignment vertical="center" wrapText="1"/>
      <protection/>
    </xf>
    <xf numFmtId="0" fontId="5" fillId="0" borderId="21" xfId="22" applyFont="1" applyFill="1" applyBorder="1" applyAlignment="1" applyProtection="1">
      <alignment vertical="center" wrapText="1"/>
      <protection/>
    </xf>
    <xf numFmtId="4" fontId="5" fillId="0" borderId="21" xfId="26" applyFont="1" applyFill="1" applyBorder="1" applyAlignment="1" applyProtection="1">
      <alignment horizontal="right" vertical="center" wrapText="1"/>
      <protection/>
    </xf>
    <xf numFmtId="4" fontId="5" fillId="3" borderId="21" xfId="26" applyFont="1" applyBorder="1" applyAlignment="1" applyProtection="1">
      <alignment horizontal="right" vertical="center" wrapText="1"/>
      <protection/>
    </xf>
    <xf numFmtId="4" fontId="6" fillId="0" borderId="21" xfId="20" applyFont="1" applyFill="1" applyBorder="1" applyAlignment="1" applyProtection="1">
      <alignment horizontal="right" vertical="center" wrapText="1"/>
      <protection/>
    </xf>
    <xf numFmtId="4" fontId="5" fillId="3" borderId="22" xfId="26" applyFont="1" applyBorder="1" applyAlignment="1" applyProtection="1">
      <alignment horizontal="right" vertical="center" wrapText="1"/>
      <protection/>
    </xf>
    <xf numFmtId="0" fontId="6" fillId="5" borderId="23" xfId="22" applyFont="1" applyFill="1" applyBorder="1" applyAlignment="1" applyProtection="1">
      <alignment vertical="center" wrapText="1"/>
      <protection/>
    </xf>
    <xf numFmtId="0" fontId="6" fillId="5" borderId="24" xfId="22" applyFont="1" applyFill="1" applyBorder="1" applyAlignment="1" applyProtection="1">
      <alignment vertical="center" wrapText="1"/>
      <protection/>
    </xf>
    <xf numFmtId="0" fontId="6" fillId="5" borderId="25" xfId="22" applyFont="1" applyFill="1" applyBorder="1" applyAlignment="1" applyProtection="1">
      <alignment vertical="center" wrapText="1"/>
      <protection/>
    </xf>
    <xf numFmtId="0" fontId="6" fillId="5" borderId="26" xfId="22" applyFont="1" applyFill="1" applyBorder="1" applyAlignment="1" applyProtection="1">
      <alignment vertical="center" wrapText="1"/>
      <protection/>
    </xf>
    <xf numFmtId="4" fontId="6" fillId="6" borderId="13" xfId="20" applyFont="1" applyFill="1" applyBorder="1" applyAlignment="1" applyProtection="1">
      <alignment vertical="center" wrapText="1"/>
      <protection/>
    </xf>
    <xf numFmtId="4" fontId="6" fillId="6" borderId="24" xfId="20" applyFont="1" applyFill="1" applyBorder="1" applyAlignment="1" applyProtection="1">
      <alignment vertical="center" wrapText="1"/>
      <protection/>
    </xf>
    <xf numFmtId="4" fontId="6" fillId="6" borderId="25" xfId="20" applyFont="1" applyFill="1" applyBorder="1" applyAlignment="1" applyProtection="1">
      <alignment horizontal="left" vertical="center" wrapText="1"/>
      <protection/>
    </xf>
    <xf numFmtId="4" fontId="6" fillId="6" borderId="25" xfId="20" applyFont="1" applyFill="1" applyBorder="1" applyAlignment="1" applyProtection="1">
      <alignment horizontal="right" vertical="center" wrapText="1"/>
      <protection/>
    </xf>
    <xf numFmtId="4" fontId="6" fillId="6" borderId="26" xfId="20" applyFont="1" applyFill="1" applyBorder="1" applyAlignment="1" applyProtection="1">
      <alignment horizontal="right" vertical="center" wrapText="1"/>
      <protection/>
    </xf>
    <xf numFmtId="4" fontId="6" fillId="3" borderId="27" xfId="20" applyFont="1" applyFill="1" applyBorder="1" applyAlignment="1" applyProtection="1">
      <alignment vertical="center" wrapText="1"/>
      <protection/>
    </xf>
    <xf numFmtId="4" fontId="6" fillId="7" borderId="27" xfId="20" applyFont="1" applyFill="1" applyBorder="1" applyAlignment="1" applyProtection="1">
      <alignment horizontal="left" vertical="center" wrapText="1"/>
      <protection locked="0"/>
    </xf>
    <xf numFmtId="4" fontId="6" fillId="2" borderId="28" xfId="20" applyFont="1" applyFill="1" applyBorder="1" applyAlignment="1" applyProtection="1">
      <alignment vertical="center" wrapText="1"/>
      <protection locked="0"/>
    </xf>
    <xf numFmtId="4" fontId="6" fillId="0" borderId="28" xfId="20" applyFont="1" applyFill="1" applyBorder="1" applyAlignment="1" applyProtection="1">
      <alignment vertical="center" wrapText="1"/>
      <protection/>
    </xf>
    <xf numFmtId="4" fontId="6" fillId="0" borderId="29" xfId="20" applyFont="1" applyFill="1" applyBorder="1" applyAlignment="1" applyProtection="1">
      <alignment vertical="center" wrapText="1"/>
      <protection/>
    </xf>
    <xf numFmtId="0" fontId="6" fillId="8" borderId="30" xfId="22" applyFont="1" applyFill="1" applyBorder="1" applyAlignment="1" applyProtection="1">
      <alignment vertical="center" wrapText="1"/>
      <protection/>
    </xf>
    <xf numFmtId="0" fontId="6" fillId="8" borderId="31" xfId="22" applyFont="1" applyFill="1" applyBorder="1" applyAlignment="1" applyProtection="1">
      <alignment vertical="center" wrapText="1"/>
      <protection/>
    </xf>
    <xf numFmtId="4" fontId="6" fillId="8" borderId="32" xfId="20" applyFont="1" applyFill="1" applyBorder="1" applyAlignment="1" applyProtection="1">
      <alignment vertical="center" wrapText="1"/>
      <protection/>
    </xf>
    <xf numFmtId="4" fontId="6" fillId="8" borderId="24" xfId="20" applyFont="1" applyFill="1" applyBorder="1" applyAlignment="1" applyProtection="1">
      <alignment vertical="center" wrapText="1"/>
      <protection/>
    </xf>
    <xf numFmtId="4" fontId="6" fillId="8" borderId="32" xfId="20" applyFont="1" applyFill="1" applyBorder="1" applyAlignment="1" applyProtection="1">
      <alignment horizontal="right" vertical="center" wrapText="1"/>
      <protection/>
    </xf>
    <xf numFmtId="4" fontId="6" fillId="8" borderId="33" xfId="20" applyFont="1" applyFill="1" applyBorder="1" applyAlignment="1" applyProtection="1">
      <alignment horizontal="right" vertical="center" wrapText="1"/>
      <protection/>
    </xf>
    <xf numFmtId="0" fontId="10" fillId="8" borderId="34" xfId="15" applyFont="1" applyFill="1" applyBorder="1" applyAlignment="1" applyProtection="1">
      <alignment horizontal="left" vertical="center" wrapText="1" indent="1"/>
      <protection/>
    </xf>
    <xf numFmtId="0" fontId="11" fillId="8" borderId="35" xfId="15" applyFont="1" applyFill="1" applyBorder="1" applyAlignment="1" applyProtection="1">
      <alignment vertical="center" wrapText="1"/>
      <protection/>
    </xf>
    <xf numFmtId="4" fontId="6" fillId="8" borderId="35" xfId="20" applyFont="1" applyFill="1" applyBorder="1" applyAlignment="1" applyProtection="1">
      <alignment vertical="center" wrapText="1"/>
      <protection/>
    </xf>
    <xf numFmtId="4" fontId="6" fillId="8" borderId="30" xfId="20" applyFont="1" applyFill="1" applyBorder="1" applyAlignment="1" applyProtection="1">
      <alignment vertical="center" wrapText="1"/>
      <protection/>
    </xf>
    <xf numFmtId="4" fontId="6" fillId="8" borderId="31" xfId="20" applyFont="1" applyFill="1" applyBorder="1" applyAlignment="1" applyProtection="1">
      <alignment vertical="center" wrapText="1"/>
      <protection/>
    </xf>
    <xf numFmtId="0" fontId="6" fillId="0" borderId="16" xfId="21" applyFont="1" applyFill="1" applyBorder="1" applyAlignment="1" applyProtection="1">
      <alignment vertical="center" wrapText="1"/>
      <protection/>
    </xf>
    <xf numFmtId="0" fontId="6" fillId="0" borderId="16" xfId="21" applyFont="1" applyFill="1" applyBorder="1" applyAlignment="1" applyProtection="1">
      <alignment horizontal="left" vertical="center" wrapText="1"/>
      <protection/>
    </xf>
    <xf numFmtId="0" fontId="6" fillId="0" borderId="16" xfId="21" applyFont="1" applyFill="1" applyBorder="1" applyAlignment="1" applyProtection="1">
      <alignment horizontal="left" vertical="center" wrapText="1" indent="2"/>
      <protection/>
    </xf>
    <xf numFmtId="0" fontId="6" fillId="0" borderId="18" xfId="21" applyFont="1" applyFill="1" applyBorder="1" applyAlignment="1" applyProtection="1">
      <alignment horizontal="left" vertical="center" wrapText="1" indent="2"/>
      <protection/>
    </xf>
    <xf numFmtId="0" fontId="6" fillId="0" borderId="0" xfId="21" applyFont="1" applyFill="1" applyBorder="1" applyAlignment="1" applyProtection="1">
      <alignment horizontal="left" vertical="center" wrapText="1" indent="2"/>
      <protection/>
    </xf>
    <xf numFmtId="0" fontId="6" fillId="0" borderId="18" xfId="21" applyFont="1" applyFill="1" applyBorder="1" applyAlignment="1" applyProtection="1">
      <alignment vertical="center" wrapText="1"/>
      <protection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6" fillId="9" borderId="30" xfId="18" applyFont="1" applyFill="1" applyBorder="1" applyAlignment="1" applyProtection="1">
      <alignment horizontal="center" vertical="center" wrapText="1"/>
      <protection/>
    </xf>
    <xf numFmtId="0" fontId="6" fillId="9" borderId="31" xfId="18" applyFont="1" applyFill="1" applyBorder="1" applyAlignment="1" applyProtection="1">
      <alignment horizontal="center" vertical="center" wrapText="1"/>
      <protection/>
    </xf>
    <xf numFmtId="0" fontId="5" fillId="0" borderId="0" xfId="19" applyFont="1" applyFill="1" applyBorder="1" applyAlignment="1" applyProtection="1">
      <alignment horizontal="center" vertical="center" wrapText="1"/>
      <protection/>
    </xf>
    <xf numFmtId="4" fontId="6" fillId="0" borderId="27" xfId="20" applyFont="1" applyFill="1" applyBorder="1" applyAlignment="1" applyProtection="1">
      <alignment vertical="center" wrapText="1"/>
      <protection/>
    </xf>
    <xf numFmtId="4" fontId="6" fillId="0" borderId="36" xfId="20" applyFont="1" applyFill="1" applyBorder="1" applyAlignment="1" applyProtection="1">
      <alignment vertical="center" wrapText="1"/>
      <protection/>
    </xf>
    <xf numFmtId="4" fontId="6" fillId="0" borderId="37" xfId="20" applyFont="1" applyFill="1" applyBorder="1" applyAlignment="1" applyProtection="1">
      <alignment vertical="center" wrapText="1"/>
      <protection/>
    </xf>
    <xf numFmtId="0" fontId="10" fillId="8" borderId="38" xfId="15" applyFont="1" applyFill="1" applyBorder="1" applyAlignment="1" applyProtection="1">
      <alignment horizontal="center" vertical="center" wrapText="1"/>
      <protection/>
    </xf>
    <xf numFmtId="0" fontId="10" fillId="8" borderId="30" xfId="15" applyFont="1" applyFill="1" applyBorder="1" applyAlignment="1" applyProtection="1">
      <alignment horizontal="center" vertical="center" wrapText="1"/>
      <protection/>
    </xf>
    <xf numFmtId="0" fontId="10" fillId="8" borderId="13" xfId="15" applyFont="1" applyFill="1" applyBorder="1" applyAlignment="1" applyProtection="1">
      <alignment horizontal="center" vertical="center" wrapText="1"/>
      <protection/>
    </xf>
    <xf numFmtId="0" fontId="10" fillId="8" borderId="24" xfId="15" applyFont="1" applyFill="1" applyBorder="1" applyAlignment="1" applyProtection="1">
      <alignment horizontal="center" vertical="center" wrapText="1"/>
      <protection/>
    </xf>
    <xf numFmtId="0" fontId="10" fillId="8" borderId="32" xfId="15" applyFont="1" applyFill="1" applyBorder="1" applyAlignment="1" applyProtection="1">
      <alignment horizontal="center" vertical="center" wrapText="1"/>
      <protection/>
    </xf>
    <xf numFmtId="4" fontId="6" fillId="3" borderId="27" xfId="20" applyFont="1" applyFill="1" applyBorder="1" applyAlignment="1" applyProtection="1">
      <alignment vertical="center" wrapText="1"/>
      <protection/>
    </xf>
    <xf numFmtId="4" fontId="6" fillId="3" borderId="36" xfId="20" applyFont="1" applyFill="1" applyBorder="1" applyAlignment="1" applyProtection="1">
      <alignment vertical="center" wrapText="1"/>
      <protection/>
    </xf>
    <xf numFmtId="4" fontId="6" fillId="2" borderId="27" xfId="20" applyFont="1" applyFill="1" applyBorder="1" applyAlignment="1" applyProtection="1">
      <alignment vertical="center" wrapText="1"/>
      <protection locked="0"/>
    </xf>
    <xf numFmtId="4" fontId="6" fillId="2" borderId="36" xfId="20" applyFont="1" applyFill="1" applyBorder="1" applyAlignment="1" applyProtection="1">
      <alignment vertical="center" wrapText="1"/>
      <protection locked="0"/>
    </xf>
    <xf numFmtId="4" fontId="6" fillId="0" borderId="36" xfId="20" applyFont="1" applyFill="1" applyBorder="1" applyAlignment="1" applyProtection="1">
      <alignment vertical="center" wrapText="1"/>
      <protection locked="0"/>
    </xf>
    <xf numFmtId="0" fontId="4" fillId="7" borderId="2" xfId="22" applyFont="1" applyFill="1" applyBorder="1" applyAlignment="1" applyProtection="1">
      <alignment horizontal="center" vertical="center" wrapText="1"/>
      <protection locked="0"/>
    </xf>
    <xf numFmtId="4" fontId="6" fillId="7" borderId="39" xfId="20" applyFont="1" applyFill="1" applyBorder="1" applyAlignment="1" applyProtection="1">
      <alignment horizontal="center" vertical="center" wrapText="1"/>
      <protection locked="0"/>
    </xf>
    <xf numFmtId="4" fontId="6" fillId="7" borderId="40" xfId="20" applyFont="1" applyFill="1" applyBorder="1" applyAlignment="1" applyProtection="1">
      <alignment horizontal="center" vertical="center" wrapText="1"/>
      <protection locked="0"/>
    </xf>
    <xf numFmtId="0" fontId="5" fillId="0" borderId="16" xfId="19" applyFont="1" applyFill="1" applyBorder="1" applyAlignment="1" applyProtection="1">
      <alignment horizontal="center" vertical="center" wrapText="1"/>
      <protection/>
    </xf>
    <xf numFmtId="0" fontId="5" fillId="0" borderId="18" xfId="19" applyFont="1" applyFill="1" applyBorder="1" applyAlignment="1" applyProtection="1">
      <alignment horizontal="center" vertical="center" wrapText="1"/>
      <protection/>
    </xf>
    <xf numFmtId="0" fontId="5" fillId="0" borderId="17" xfId="19" applyFont="1" applyFill="1" applyBorder="1" applyAlignment="1" applyProtection="1">
      <alignment horizontal="center" vertical="center" wrapText="1"/>
      <protection/>
    </xf>
    <xf numFmtId="0" fontId="5" fillId="9" borderId="41" xfId="18" applyFont="1" applyFill="1" applyBorder="1" applyAlignment="1" applyProtection="1">
      <alignment horizontal="center" vertical="center" wrapText="1"/>
      <protection/>
    </xf>
    <xf numFmtId="0" fontId="5" fillId="9" borderId="42" xfId="18" applyFont="1" applyFill="1" applyBorder="1" applyAlignment="1" applyProtection="1">
      <alignment horizontal="center" vertical="center" wrapText="1"/>
      <protection/>
    </xf>
    <xf numFmtId="0" fontId="5" fillId="9" borderId="43" xfId="18" applyFont="1" applyFill="1" applyBorder="1" applyAlignment="1" applyProtection="1">
      <alignment horizontal="center" vertical="center" wrapText="1"/>
      <protection/>
    </xf>
    <xf numFmtId="0" fontId="5" fillId="9" borderId="44" xfId="18" applyFont="1" applyFill="1" applyBorder="1" applyAlignment="1" applyProtection="1">
      <alignment horizontal="center" vertical="center" wrapText="1"/>
      <protection/>
    </xf>
    <xf numFmtId="0" fontId="5" fillId="9" borderId="45" xfId="18" applyFont="1" applyFill="1" applyBorder="1" applyAlignment="1" applyProtection="1">
      <alignment horizontal="center" vertical="center" wrapText="1"/>
      <protection/>
    </xf>
    <xf numFmtId="0" fontId="5" fillId="9" borderId="46" xfId="18" applyFont="1" applyFill="1" applyBorder="1" applyAlignment="1" applyProtection="1">
      <alignment horizontal="center" vertical="center" wrapText="1"/>
      <protection/>
    </xf>
    <xf numFmtId="0" fontId="6" fillId="9" borderId="47" xfId="18" applyFont="1" applyFill="1" applyBorder="1" applyAlignment="1" applyProtection="1">
      <alignment horizontal="center" vertical="center" wrapText="1"/>
      <protection/>
    </xf>
    <xf numFmtId="0" fontId="6" fillId="9" borderId="0" xfId="18" applyFont="1" applyFill="1" applyBorder="1" applyAlignment="1" applyProtection="1">
      <alignment horizontal="center" vertical="center" wrapText="1"/>
      <protection/>
    </xf>
    <xf numFmtId="0" fontId="6" fillId="9" borderId="48" xfId="18" applyFont="1" applyFill="1" applyBorder="1" applyAlignment="1" applyProtection="1">
      <alignment horizontal="center" vertical="center" wrapText="1"/>
      <protection/>
    </xf>
    <xf numFmtId="0" fontId="6" fillId="9" borderId="49" xfId="18" applyFont="1" applyFill="1" applyBorder="1" applyAlignment="1" applyProtection="1">
      <alignment horizontal="center" vertical="center" wrapText="1"/>
      <protection/>
    </xf>
  </cellXfs>
  <cellStyles count="13">
    <cellStyle name="Normal" xfId="0"/>
    <cellStyle name="Гиперссылка_Мониторинг инвестиций" xfId="15"/>
    <cellStyle name="Currency" xfId="16"/>
    <cellStyle name="Currency [0]" xfId="17"/>
    <cellStyle name="Заголовок" xfId="18"/>
    <cellStyle name="ЗаголовокСтолбца" xfId="19"/>
    <cellStyle name="Значение" xfId="20"/>
    <cellStyle name="Обычный_razrabotka_sablonov_po_WKU" xfId="21"/>
    <cellStyle name="Обычный_Мониторинг инвестиций" xfId="22"/>
    <cellStyle name="Percent" xfId="23"/>
    <cellStyle name="Comma" xfId="24"/>
    <cellStyle name="Comma [0]" xfId="25"/>
    <cellStyle name="ФормулаВБ_Мониторинг инвестиций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4;&#1040;&#1041;&#1051;&#1054;&#1053;&#1067;%20&#1045;&#1048;&#1040;&#1057;\&#1064;&#1040;&#1041;&#1051;&#1054;&#1053;&#1067;%202010\INV.WATER.QV.2010(v2.0)%20&#1043;&#1054;&#1044;&#1054;&#1042;&#1054;&#1049;%202010%20&#1085;&#1086;&#1074;&#1099;&#108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64;&#1040;&#1041;&#1051;&#1054;&#1053;&#1067;%20&#1045;&#1048;&#1040;&#1057;\&#1053;&#1086;&#1074;&#1072;&#1103;%20&#1087;&#1072;&#1087;&#1082;&#1072;\&#1064;&#1040;&#1041;&#1051;&#1054;&#1053;&#1067;%202012\INV.WATER.QV.2012(v1.0)%20%20%20%202%20&#1082;&#1074;.2012%20&#1076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Инструкция"/>
      <sheetName val="Справочники"/>
      <sheetName val="ИП"/>
      <sheetName val="Комментарии"/>
      <sheetName val="Проверка"/>
      <sheetName val="TEHSHEET"/>
      <sheetName val="REESTR_MO"/>
      <sheetName val="REESTR_ORG"/>
      <sheetName val="REESTR_FILTERED"/>
      <sheetName val="modfrmReestr"/>
      <sheetName val="modCommandButton"/>
      <sheetName val="modReestr"/>
    </sheetNames>
    <sheetDataSet>
      <sheetData sheetId="2">
        <row r="6">
          <cell r="E6" t="str">
            <v>Свердловская область</v>
          </cell>
        </row>
      </sheetData>
      <sheetData sheetId="6">
        <row r="4">
          <cell r="C4" t="str">
            <v>прибыль</v>
          </cell>
        </row>
        <row r="5">
          <cell r="C5" t="str">
            <v>амортизация </v>
          </cell>
        </row>
        <row r="6">
          <cell r="C6" t="str">
            <v>заемные средства</v>
          </cell>
        </row>
        <row r="7">
          <cell r="C7" t="str">
            <v>инвест.надбавка</v>
          </cell>
        </row>
        <row r="8">
          <cell r="C8" t="str">
            <v>плата за подключение</v>
          </cell>
        </row>
        <row r="9">
          <cell r="C9" t="str">
            <v>бюджетные источники</v>
          </cell>
        </row>
        <row r="10">
          <cell r="C10" t="str">
            <v>лизинговые платежи</v>
          </cell>
        </row>
        <row r="11">
          <cell r="C11" t="str">
            <v>прочие источники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Справочники"/>
      <sheetName val="ИП ВС"/>
      <sheetName val="ИП ВО"/>
      <sheetName val="Комментарии"/>
      <sheetName val="Проверка"/>
      <sheetName val="et_union"/>
      <sheetName val="modServiceModule"/>
      <sheetName val="modPROV"/>
      <sheetName val="AllSheetsInThisWorkbook"/>
      <sheetName val="modHyp"/>
      <sheetName val="modChange"/>
      <sheetName val="TEHSHEET"/>
      <sheetName val="REESTR_MO"/>
      <sheetName val="REESTR_ORG"/>
      <sheetName val="REESTR_FILTERED"/>
      <sheetName val="modfrmReestr"/>
      <sheetName val="modCommandButton"/>
      <sheetName val="modReestr"/>
    </sheetNames>
    <sheetDataSet>
      <sheetData sheetId="12">
        <row r="2">
          <cell r="F2" t="str">
            <v>собственные средства</v>
          </cell>
          <cell r="G2" t="str">
            <v>прибыль</v>
          </cell>
        </row>
        <row r="3">
          <cell r="F3" t="str">
            <v>заемные средства</v>
          </cell>
          <cell r="G3" t="str">
            <v>доход на инвестированный капитал (RAB)</v>
          </cell>
        </row>
        <row r="4">
          <cell r="F4" t="str">
            <v>федеральный бюджет</v>
          </cell>
          <cell r="G4" t="str">
            <v>амортизация</v>
          </cell>
        </row>
        <row r="5">
          <cell r="F5" t="str">
            <v>бюджет субъекта РФ</v>
          </cell>
          <cell r="G5" t="str">
            <v>возврат инвест. капитала (RAB)</v>
          </cell>
        </row>
        <row r="6">
          <cell r="F6" t="str">
            <v>бюджет муниципального образования</v>
          </cell>
          <cell r="G6" t="str">
            <v>инвест.надбавка</v>
          </cell>
        </row>
        <row r="7">
          <cell r="G7" t="str">
            <v>плата за подключение</v>
          </cell>
        </row>
        <row r="8">
          <cell r="G8" t="str">
            <v>федеральный бюджет</v>
          </cell>
        </row>
        <row r="9">
          <cell r="G9" t="str">
            <v>бюджет субъекта РФ</v>
          </cell>
        </row>
        <row r="10">
          <cell r="G10" t="str">
            <v>бюджет муниципального образования</v>
          </cell>
        </row>
        <row r="11">
          <cell r="G11" t="str">
            <v>прочие источники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34"/>
  <sheetViews>
    <sheetView tabSelected="1" zoomScale="75" zoomScaleNormal="75" workbookViewId="0" topLeftCell="I102">
      <selection activeCell="M108" sqref="M108"/>
    </sheetView>
  </sheetViews>
  <sheetFormatPr defaultColWidth="9.00390625" defaultRowHeight="12.75"/>
  <cols>
    <col min="1" max="1" width="53.125" style="0" customWidth="1"/>
    <col min="2" max="2" width="41.125" style="0" customWidth="1"/>
    <col min="3" max="3" width="85.375" style="0" customWidth="1"/>
    <col min="5" max="5" width="40.75390625" style="0" customWidth="1"/>
    <col min="6" max="6" width="22.375" style="0" customWidth="1"/>
    <col min="7" max="7" width="12.875" style="0" customWidth="1"/>
    <col min="8" max="8" width="11.00390625" style="0" customWidth="1"/>
    <col min="9" max="9" width="13.875" style="0" customWidth="1"/>
    <col min="10" max="11" width="10.25390625" style="0" customWidth="1"/>
    <col min="12" max="12" width="10.75390625" style="0" customWidth="1"/>
    <col min="13" max="13" width="11.00390625" style="0" customWidth="1"/>
    <col min="14" max="14" width="10.625" style="0" customWidth="1"/>
    <col min="15" max="15" width="13.125" style="0" customWidth="1"/>
    <col min="16" max="16" width="7.75390625" style="0" customWidth="1"/>
    <col min="17" max="17" width="23.375" style="0" customWidth="1"/>
    <col min="19" max="19" width="12.00390625" style="0" customWidth="1"/>
    <col min="20" max="21" width="10.25390625" style="0" customWidth="1"/>
    <col min="22" max="22" width="12.125" style="0" customWidth="1"/>
  </cols>
  <sheetData>
    <row r="1" spans="1:3" ht="15.75">
      <c r="A1" s="2" t="s">
        <v>10</v>
      </c>
      <c r="B1" s="2"/>
      <c r="C1" s="2"/>
    </row>
    <row r="2" spans="1:3" ht="15.75">
      <c r="A2" s="2" t="s">
        <v>59</v>
      </c>
      <c r="B2" s="2"/>
      <c r="C2" s="2"/>
    </row>
    <row r="3" spans="1:3" ht="15.75">
      <c r="A3" s="2" t="s">
        <v>11</v>
      </c>
      <c r="B3" s="2"/>
      <c r="C3" s="2"/>
    </row>
    <row r="4" spans="1:3" ht="15.75">
      <c r="A4" s="2" t="s">
        <v>12</v>
      </c>
      <c r="B4" s="2"/>
      <c r="C4" s="2"/>
    </row>
    <row r="5" spans="1:3" ht="15.75" hidden="1">
      <c r="A5" s="2"/>
      <c r="B5" s="2"/>
      <c r="C5" s="2"/>
    </row>
    <row r="6" spans="1:3" ht="15.75" hidden="1">
      <c r="A6" s="3" t="s">
        <v>0</v>
      </c>
      <c r="B6" s="3"/>
      <c r="C6" s="3"/>
    </row>
    <row r="7" spans="1:3" ht="15.75" hidden="1">
      <c r="A7" s="2"/>
      <c r="B7" s="2"/>
      <c r="C7" s="2"/>
    </row>
    <row r="8" spans="1:3" ht="15.75" hidden="1">
      <c r="A8" s="4" t="s">
        <v>1</v>
      </c>
      <c r="B8" s="4"/>
      <c r="C8" s="5" t="s">
        <v>2</v>
      </c>
    </row>
    <row r="9" spans="1:3" ht="15.75" hidden="1">
      <c r="A9" s="6"/>
      <c r="B9" s="6"/>
      <c r="C9" s="7" t="s">
        <v>3</v>
      </c>
    </row>
    <row r="10" spans="1:3" ht="15.75" hidden="1">
      <c r="A10" s="8" t="s">
        <v>4</v>
      </c>
      <c r="B10" s="8"/>
      <c r="C10" s="9">
        <v>6626002291</v>
      </c>
    </row>
    <row r="11" spans="1:3" ht="15.75" hidden="1">
      <c r="A11" s="8" t="s">
        <v>5</v>
      </c>
      <c r="B11" s="8"/>
      <c r="C11" s="9">
        <v>997550001</v>
      </c>
    </row>
    <row r="12" spans="1:5" ht="15.75" hidden="1">
      <c r="A12" s="8" t="s">
        <v>6</v>
      </c>
      <c r="B12" s="8"/>
      <c r="C12" s="8" t="s">
        <v>8</v>
      </c>
      <c r="E12" s="1"/>
    </row>
    <row r="13" spans="1:3" ht="15.75" hidden="1">
      <c r="A13" s="8" t="s">
        <v>7</v>
      </c>
      <c r="B13" s="8"/>
      <c r="C13" s="8" t="s">
        <v>9</v>
      </c>
    </row>
    <row r="14" spans="1:3" ht="15.75" hidden="1">
      <c r="A14" s="8"/>
      <c r="B14" s="8"/>
      <c r="C14" s="8"/>
    </row>
    <row r="15" spans="1:24" ht="15.75" customHeight="1">
      <c r="A15" s="2"/>
      <c r="B15" s="2"/>
      <c r="C15" s="2"/>
      <c r="E15" s="130" t="s">
        <v>86</v>
      </c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2"/>
    </row>
    <row r="16" spans="1:24" ht="15.75" customHeight="1">
      <c r="A16" s="10" t="s">
        <v>25</v>
      </c>
      <c r="B16" s="10"/>
      <c r="C16" s="3"/>
      <c r="E16" s="133" t="str">
        <f>region_name</f>
        <v>Свердловская область</v>
      </c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5"/>
    </row>
    <row r="17" spans="1:24" ht="16.5" customHeight="1" thickBot="1">
      <c r="A17" s="2"/>
      <c r="B17" s="2"/>
      <c r="C17" s="2"/>
      <c r="E17" s="136" t="s">
        <v>116</v>
      </c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6"/>
    </row>
    <row r="18" spans="1:24" ht="15.75">
      <c r="A18" s="4" t="s">
        <v>1</v>
      </c>
      <c r="B18" s="11"/>
      <c r="C18" s="11" t="s">
        <v>2</v>
      </c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40"/>
      <c r="S18" s="41"/>
      <c r="T18" s="41"/>
      <c r="U18" s="41"/>
      <c r="V18" s="41"/>
      <c r="W18" s="41"/>
      <c r="X18" s="41"/>
    </row>
    <row r="19" spans="1:24" ht="15.75">
      <c r="A19" s="12"/>
      <c r="B19" s="13"/>
      <c r="C19" s="14" t="s">
        <v>3</v>
      </c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0"/>
      <c r="S19" s="41"/>
      <c r="T19" s="41"/>
      <c r="U19" s="41"/>
      <c r="V19" s="41"/>
      <c r="W19" s="41"/>
      <c r="X19" s="41"/>
    </row>
    <row r="20" spans="1:24" ht="15.75" customHeight="1">
      <c r="A20" s="15" t="s">
        <v>4</v>
      </c>
      <c r="B20" s="16"/>
      <c r="C20" s="17">
        <v>6626002291</v>
      </c>
      <c r="E20" s="124" t="s">
        <v>21</v>
      </c>
      <c r="F20" s="124" t="s">
        <v>87</v>
      </c>
      <c r="G20" s="124" t="s">
        <v>94</v>
      </c>
      <c r="H20" s="124"/>
      <c r="I20" s="124"/>
      <c r="J20" s="124"/>
      <c r="K20" s="124"/>
      <c r="L20" s="124"/>
      <c r="M20" s="124"/>
      <c r="N20" s="124"/>
      <c r="O20" s="124"/>
      <c r="P20" s="126"/>
      <c r="Q20" s="40"/>
      <c r="R20" s="40"/>
      <c r="S20" s="41"/>
      <c r="T20" s="41"/>
      <c r="U20" s="41"/>
      <c r="V20" s="41"/>
      <c r="W20" s="41"/>
      <c r="X20" s="41"/>
    </row>
    <row r="21" spans="1:24" ht="15.75" customHeight="1">
      <c r="A21" s="15" t="s">
        <v>5</v>
      </c>
      <c r="B21" s="16"/>
      <c r="C21" s="17">
        <v>997550001</v>
      </c>
      <c r="E21" s="124"/>
      <c r="F21" s="124"/>
      <c r="G21" s="124" t="s">
        <v>31</v>
      </c>
      <c r="H21" s="124"/>
      <c r="I21" s="124"/>
      <c r="J21" s="124"/>
      <c r="K21" s="124"/>
      <c r="L21" s="124" t="s">
        <v>32</v>
      </c>
      <c r="M21" s="124"/>
      <c r="N21" s="124"/>
      <c r="O21" s="124"/>
      <c r="P21" s="126"/>
      <c r="Q21" s="40"/>
      <c r="R21" s="40"/>
      <c r="S21" s="41"/>
      <c r="T21" s="41"/>
      <c r="U21" s="41"/>
      <c r="V21" s="41"/>
      <c r="W21" s="41"/>
      <c r="X21" s="41"/>
    </row>
    <row r="22" spans="1:24" ht="15.75" customHeight="1" thickBot="1">
      <c r="A22" s="15" t="s">
        <v>6</v>
      </c>
      <c r="B22" s="16"/>
      <c r="C22" s="17" t="s">
        <v>8</v>
      </c>
      <c r="E22" s="124"/>
      <c r="F22" s="124"/>
      <c r="G22" s="43" t="s">
        <v>30</v>
      </c>
      <c r="H22" s="43" t="s">
        <v>33</v>
      </c>
      <c r="I22" s="43" t="s">
        <v>34</v>
      </c>
      <c r="J22" s="43" t="s">
        <v>35</v>
      </c>
      <c r="K22" s="43" t="s">
        <v>36</v>
      </c>
      <c r="L22" s="43" t="s">
        <v>30</v>
      </c>
      <c r="M22" s="43" t="s">
        <v>33</v>
      </c>
      <c r="N22" s="43" t="s">
        <v>34</v>
      </c>
      <c r="O22" s="43" t="s">
        <v>35</v>
      </c>
      <c r="P22" s="44" t="s">
        <v>36</v>
      </c>
      <c r="Q22" s="40"/>
      <c r="R22" s="40"/>
      <c r="S22" s="41"/>
      <c r="T22" s="41"/>
      <c r="U22" s="41"/>
      <c r="V22" s="41"/>
      <c r="W22" s="41"/>
      <c r="X22" s="41"/>
    </row>
    <row r="23" spans="1:24" ht="15.75">
      <c r="A23" s="15" t="s">
        <v>7</v>
      </c>
      <c r="B23" s="16"/>
      <c r="C23" s="11" t="s">
        <v>13</v>
      </c>
      <c r="E23" s="45" t="s">
        <v>55</v>
      </c>
      <c r="F23" s="46">
        <v>1</v>
      </c>
      <c r="G23" s="45">
        <v>2</v>
      </c>
      <c r="H23" s="45" t="s">
        <v>38</v>
      </c>
      <c r="I23" s="45" t="s">
        <v>39</v>
      </c>
      <c r="J23" s="45" t="s">
        <v>40</v>
      </c>
      <c r="K23" s="45" t="s">
        <v>41</v>
      </c>
      <c r="L23" s="45" t="s">
        <v>42</v>
      </c>
      <c r="M23" s="45" t="s">
        <v>43</v>
      </c>
      <c r="N23" s="45" t="s">
        <v>44</v>
      </c>
      <c r="O23" s="45" t="s">
        <v>45</v>
      </c>
      <c r="P23" s="45" t="s">
        <v>46</v>
      </c>
      <c r="Q23" s="40"/>
      <c r="R23" s="40"/>
      <c r="S23" s="41"/>
      <c r="T23" s="41"/>
      <c r="U23" s="41"/>
      <c r="V23" s="41"/>
      <c r="W23" s="41"/>
      <c r="X23" s="41"/>
    </row>
    <row r="24" spans="1:24" ht="15.75">
      <c r="A24" s="18"/>
      <c r="B24" s="19"/>
      <c r="C24" s="103" t="s">
        <v>60</v>
      </c>
      <c r="E24" s="47" t="s">
        <v>30</v>
      </c>
      <c r="F24" s="48">
        <f aca="true" t="shared" si="0" ref="F24:P24">SUM(F25:F27)</f>
        <v>19416.25</v>
      </c>
      <c r="G24" s="48">
        <f t="shared" si="0"/>
        <v>3831.24901</v>
      </c>
      <c r="H24" s="48">
        <f t="shared" si="0"/>
        <v>553.39901</v>
      </c>
      <c r="I24" s="48">
        <f t="shared" si="0"/>
        <v>3277.85</v>
      </c>
      <c r="J24" s="48">
        <f t="shared" si="0"/>
        <v>0</v>
      </c>
      <c r="K24" s="48">
        <f t="shared" si="0"/>
        <v>0</v>
      </c>
      <c r="L24" s="48">
        <f t="shared" si="0"/>
        <v>1580.92484</v>
      </c>
      <c r="M24" s="48">
        <f t="shared" si="0"/>
        <v>0</v>
      </c>
      <c r="N24" s="48">
        <f t="shared" si="0"/>
        <v>1580.92484</v>
      </c>
      <c r="O24" s="48">
        <f t="shared" si="0"/>
        <v>0</v>
      </c>
      <c r="P24" s="49">
        <f t="shared" si="0"/>
        <v>0</v>
      </c>
      <c r="Q24" s="40"/>
      <c r="R24" s="40"/>
      <c r="S24" s="41"/>
      <c r="T24" s="41"/>
      <c r="U24" s="41"/>
      <c r="V24" s="41"/>
      <c r="W24" s="41"/>
      <c r="X24" s="41"/>
    </row>
    <row r="25" spans="1:24" ht="15.75">
      <c r="A25" s="20" t="s">
        <v>14</v>
      </c>
      <c r="B25" s="21"/>
      <c r="C25" s="11" t="s">
        <v>15</v>
      </c>
      <c r="E25" s="50" t="s">
        <v>88</v>
      </c>
      <c r="F25" s="51">
        <f aca="true" t="shared" si="1" ref="F25:P26">SUMIF($F$48:$F$70,$E25,G$48:G$70)</f>
        <v>1550</v>
      </c>
      <c r="G25" s="51">
        <f t="shared" si="1"/>
        <v>553.39901</v>
      </c>
      <c r="H25" s="51">
        <f t="shared" si="1"/>
        <v>553.39901</v>
      </c>
      <c r="I25" s="51">
        <f t="shared" si="1"/>
        <v>0</v>
      </c>
      <c r="J25" s="51">
        <f t="shared" si="1"/>
        <v>0</v>
      </c>
      <c r="K25" s="51">
        <f t="shared" si="1"/>
        <v>0</v>
      </c>
      <c r="L25" s="51">
        <f t="shared" si="1"/>
        <v>0</v>
      </c>
      <c r="M25" s="51">
        <f t="shared" si="1"/>
        <v>0</v>
      </c>
      <c r="N25" s="51">
        <f t="shared" si="1"/>
        <v>0</v>
      </c>
      <c r="O25" s="51">
        <f t="shared" si="1"/>
        <v>0</v>
      </c>
      <c r="P25" s="52">
        <f t="shared" si="1"/>
        <v>0</v>
      </c>
      <c r="Q25" s="40"/>
      <c r="R25" s="40"/>
      <c r="S25" s="41"/>
      <c r="T25" s="41"/>
      <c r="U25" s="41"/>
      <c r="V25" s="41"/>
      <c r="W25" s="41"/>
      <c r="X25" s="41"/>
    </row>
    <row r="26" spans="1:24" ht="15.75">
      <c r="A26" s="22"/>
      <c r="B26" s="23"/>
      <c r="C26" s="14" t="s">
        <v>16</v>
      </c>
      <c r="E26" s="50" t="s">
        <v>48</v>
      </c>
      <c r="F26" s="51">
        <v>3596.25</v>
      </c>
      <c r="G26" s="51">
        <v>3277.85</v>
      </c>
      <c r="H26" s="51">
        <f t="shared" si="1"/>
        <v>0</v>
      </c>
      <c r="I26" s="51">
        <v>3277.85</v>
      </c>
      <c r="J26" s="51">
        <f t="shared" si="1"/>
        <v>0</v>
      </c>
      <c r="K26" s="51">
        <f t="shared" si="1"/>
        <v>0</v>
      </c>
      <c r="L26" s="51">
        <f t="shared" si="1"/>
        <v>1580.92484</v>
      </c>
      <c r="M26" s="51">
        <f t="shared" si="1"/>
        <v>0</v>
      </c>
      <c r="N26" s="51">
        <f t="shared" si="1"/>
        <v>1580.92484</v>
      </c>
      <c r="O26" s="51">
        <f t="shared" si="1"/>
        <v>0</v>
      </c>
      <c r="P26" s="52">
        <f t="shared" si="1"/>
        <v>0</v>
      </c>
      <c r="Q26" s="40"/>
      <c r="R26" s="40"/>
      <c r="S26" s="41"/>
      <c r="T26" s="41"/>
      <c r="U26" s="41"/>
      <c r="V26" s="41"/>
      <c r="W26" s="41"/>
      <c r="X26" s="41"/>
    </row>
    <row r="27" spans="1:24" ht="15.75">
      <c r="A27" s="24" t="s">
        <v>17</v>
      </c>
      <c r="B27" s="25"/>
      <c r="C27" s="104" t="s">
        <v>61</v>
      </c>
      <c r="E27" s="53" t="s">
        <v>89</v>
      </c>
      <c r="F27" s="51">
        <f aca="true" t="shared" si="2" ref="F27:P27">SUM(F28:F30)</f>
        <v>14270</v>
      </c>
      <c r="G27" s="51">
        <f t="shared" si="2"/>
        <v>0</v>
      </c>
      <c r="H27" s="51">
        <f t="shared" si="2"/>
        <v>0</v>
      </c>
      <c r="I27" s="51">
        <f t="shared" si="2"/>
        <v>0</v>
      </c>
      <c r="J27" s="51">
        <f t="shared" si="2"/>
        <v>0</v>
      </c>
      <c r="K27" s="51">
        <f t="shared" si="2"/>
        <v>0</v>
      </c>
      <c r="L27" s="51">
        <f t="shared" si="2"/>
        <v>0</v>
      </c>
      <c r="M27" s="51">
        <f t="shared" si="2"/>
        <v>0</v>
      </c>
      <c r="N27" s="51">
        <f t="shared" si="2"/>
        <v>0</v>
      </c>
      <c r="O27" s="51">
        <f t="shared" si="2"/>
        <v>0</v>
      </c>
      <c r="P27" s="52">
        <f t="shared" si="2"/>
        <v>0</v>
      </c>
      <c r="Q27" s="40"/>
      <c r="R27" s="40"/>
      <c r="S27" s="41"/>
      <c r="T27" s="41"/>
      <c r="U27" s="41"/>
      <c r="V27" s="41"/>
      <c r="W27" s="41"/>
      <c r="X27" s="41"/>
    </row>
    <row r="28" spans="1:24" ht="15.75">
      <c r="A28" s="26" t="s">
        <v>18</v>
      </c>
      <c r="B28" s="27"/>
      <c r="C28" s="28"/>
      <c r="E28" s="54" t="s">
        <v>90</v>
      </c>
      <c r="F28" s="51">
        <f aca="true" t="shared" si="3" ref="F28:P30">SUMIF($F$48:$F$70,$E28,G$48:G$70)</f>
        <v>9770</v>
      </c>
      <c r="G28" s="51">
        <f t="shared" si="3"/>
        <v>0</v>
      </c>
      <c r="H28" s="51">
        <f t="shared" si="3"/>
        <v>0</v>
      </c>
      <c r="I28" s="51">
        <f t="shared" si="3"/>
        <v>0</v>
      </c>
      <c r="J28" s="51">
        <f t="shared" si="3"/>
        <v>0</v>
      </c>
      <c r="K28" s="51">
        <f t="shared" si="3"/>
        <v>0</v>
      </c>
      <c r="L28" s="51">
        <f t="shared" si="3"/>
        <v>0</v>
      </c>
      <c r="M28" s="51">
        <f t="shared" si="3"/>
        <v>0</v>
      </c>
      <c r="N28" s="51">
        <f t="shared" si="3"/>
        <v>0</v>
      </c>
      <c r="O28" s="51">
        <f t="shared" si="3"/>
        <v>0</v>
      </c>
      <c r="P28" s="52">
        <f t="shared" si="3"/>
        <v>0</v>
      </c>
      <c r="Q28" s="40"/>
      <c r="R28" s="40"/>
      <c r="S28" s="41"/>
      <c r="T28" s="41"/>
      <c r="U28" s="41"/>
      <c r="V28" s="41"/>
      <c r="W28" s="41"/>
      <c r="X28" s="41"/>
    </row>
    <row r="29" spans="1:24" ht="15.75">
      <c r="A29" s="2"/>
      <c r="B29" s="2"/>
      <c r="C29" s="2"/>
      <c r="E29" s="54" t="s">
        <v>91</v>
      </c>
      <c r="F29" s="51">
        <f t="shared" si="3"/>
        <v>4500</v>
      </c>
      <c r="G29" s="51">
        <f t="shared" si="3"/>
        <v>0</v>
      </c>
      <c r="H29" s="51">
        <f t="shared" si="3"/>
        <v>0</v>
      </c>
      <c r="I29" s="51">
        <f t="shared" si="3"/>
        <v>0</v>
      </c>
      <c r="J29" s="51">
        <f t="shared" si="3"/>
        <v>0</v>
      </c>
      <c r="K29" s="51">
        <f t="shared" si="3"/>
        <v>0</v>
      </c>
      <c r="L29" s="51">
        <f t="shared" si="3"/>
        <v>0</v>
      </c>
      <c r="M29" s="51">
        <f t="shared" si="3"/>
        <v>0</v>
      </c>
      <c r="N29" s="51">
        <f t="shared" si="3"/>
        <v>0</v>
      </c>
      <c r="O29" s="51">
        <f t="shared" si="3"/>
        <v>0</v>
      </c>
      <c r="P29" s="52">
        <f t="shared" si="3"/>
        <v>0</v>
      </c>
      <c r="Q29" s="40"/>
      <c r="R29" s="40"/>
      <c r="S29" s="41"/>
      <c r="T29" s="41"/>
      <c r="U29" s="41"/>
      <c r="V29" s="41"/>
      <c r="W29" s="41"/>
      <c r="X29" s="41"/>
    </row>
    <row r="30" spans="1:24" ht="16.5" thickBot="1">
      <c r="A30" s="29" t="s">
        <v>19</v>
      </c>
      <c r="B30" s="29" t="s">
        <v>20</v>
      </c>
      <c r="C30" s="30" t="s">
        <v>21</v>
      </c>
      <c r="E30" s="55" t="s">
        <v>92</v>
      </c>
      <c r="F30" s="56">
        <f t="shared" si="3"/>
        <v>0</v>
      </c>
      <c r="G30" s="56">
        <f t="shared" si="3"/>
        <v>0</v>
      </c>
      <c r="H30" s="56">
        <f t="shared" si="3"/>
        <v>0</v>
      </c>
      <c r="I30" s="56">
        <f t="shared" si="3"/>
        <v>0</v>
      </c>
      <c r="J30" s="56">
        <f t="shared" si="3"/>
        <v>0</v>
      </c>
      <c r="K30" s="56">
        <f t="shared" si="3"/>
        <v>0</v>
      </c>
      <c r="L30" s="56">
        <f t="shared" si="3"/>
        <v>0</v>
      </c>
      <c r="M30" s="56">
        <f t="shared" si="3"/>
        <v>0</v>
      </c>
      <c r="N30" s="56">
        <f t="shared" si="3"/>
        <v>0</v>
      </c>
      <c r="O30" s="56">
        <f t="shared" si="3"/>
        <v>0</v>
      </c>
      <c r="P30" s="57">
        <f t="shared" si="3"/>
        <v>0</v>
      </c>
      <c r="Q30" s="40"/>
      <c r="R30" s="40"/>
      <c r="S30" s="41"/>
      <c r="T30" s="41"/>
      <c r="U30" s="41"/>
      <c r="V30" s="41"/>
      <c r="W30" s="41"/>
      <c r="X30" s="41"/>
    </row>
    <row r="31" spans="1:24" ht="15.75">
      <c r="A31" s="31"/>
      <c r="B31" s="31" t="s">
        <v>78</v>
      </c>
      <c r="C31" s="31"/>
      <c r="E31" s="58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40"/>
      <c r="R31" s="40"/>
      <c r="S31" s="41"/>
      <c r="T31" s="41"/>
      <c r="U31" s="41"/>
      <c r="V31" s="41"/>
      <c r="W31" s="41"/>
      <c r="X31" s="41"/>
    </row>
    <row r="32" spans="1:24" ht="15.75" customHeight="1">
      <c r="A32" s="22" t="s">
        <v>23</v>
      </c>
      <c r="B32" s="38">
        <f>B33+B34+B35+B36+B40+B43</f>
        <v>19416.25</v>
      </c>
      <c r="C32" s="23"/>
      <c r="E32" s="124" t="s">
        <v>93</v>
      </c>
      <c r="F32" s="124" t="s">
        <v>87</v>
      </c>
      <c r="G32" s="124" t="s">
        <v>94</v>
      </c>
      <c r="H32" s="124"/>
      <c r="I32" s="124"/>
      <c r="J32" s="124"/>
      <c r="K32" s="126"/>
      <c r="L32" s="59"/>
      <c r="M32" s="59"/>
      <c r="N32" s="59"/>
      <c r="O32" s="59"/>
      <c r="P32" s="59"/>
      <c r="Q32" s="40"/>
      <c r="R32" s="40"/>
      <c r="S32" s="41"/>
      <c r="T32" s="41"/>
      <c r="U32" s="41"/>
      <c r="V32" s="41"/>
      <c r="W32" s="41"/>
      <c r="X32" s="41"/>
    </row>
    <row r="33" spans="1:24" ht="15.75">
      <c r="A33" s="33" t="s">
        <v>62</v>
      </c>
      <c r="B33" s="5">
        <v>4500</v>
      </c>
      <c r="C33" s="11" t="s">
        <v>65</v>
      </c>
      <c r="E33" s="124"/>
      <c r="F33" s="124"/>
      <c r="G33" s="124"/>
      <c r="H33" s="124"/>
      <c r="I33" s="124"/>
      <c r="J33" s="124"/>
      <c r="K33" s="126"/>
      <c r="L33" s="59"/>
      <c r="M33" s="59"/>
      <c r="N33" s="107"/>
      <c r="O33" s="107"/>
      <c r="P33" s="107"/>
      <c r="Q33" s="107"/>
      <c r="R33" s="107"/>
      <c r="S33" s="41"/>
      <c r="T33" s="41"/>
      <c r="U33" s="41"/>
      <c r="V33" s="41"/>
      <c r="W33" s="41"/>
      <c r="X33" s="41"/>
    </row>
    <row r="34" spans="1:24" ht="16.5" thickBot="1">
      <c r="A34" s="34" t="s">
        <v>63</v>
      </c>
      <c r="B34" s="32">
        <v>9770</v>
      </c>
      <c r="C34" s="13" t="s">
        <v>66</v>
      </c>
      <c r="E34" s="124"/>
      <c r="F34" s="124"/>
      <c r="G34" s="43" t="s">
        <v>30</v>
      </c>
      <c r="H34" s="43" t="s">
        <v>33</v>
      </c>
      <c r="I34" s="43" t="s">
        <v>34</v>
      </c>
      <c r="J34" s="43" t="s">
        <v>35</v>
      </c>
      <c r="K34" s="44" t="s">
        <v>36</v>
      </c>
      <c r="L34" s="59"/>
      <c r="M34" s="59"/>
      <c r="N34" s="107"/>
      <c r="O34" s="107"/>
      <c r="P34" s="107"/>
      <c r="Q34" s="107"/>
      <c r="R34" s="107"/>
      <c r="S34" s="41"/>
      <c r="T34" s="41"/>
      <c r="U34" s="41"/>
      <c r="V34" s="41"/>
      <c r="W34" s="41"/>
      <c r="X34" s="41"/>
    </row>
    <row r="35" spans="1:24" ht="15.75">
      <c r="A35" s="34" t="s">
        <v>64</v>
      </c>
      <c r="B35" s="32">
        <v>475</v>
      </c>
      <c r="C35" s="13" t="s">
        <v>67</v>
      </c>
      <c r="E35" s="45" t="s">
        <v>95</v>
      </c>
      <c r="F35" s="45" t="s">
        <v>96</v>
      </c>
      <c r="G35" s="45" t="s">
        <v>97</v>
      </c>
      <c r="H35" s="45" t="s">
        <v>98</v>
      </c>
      <c r="I35" s="45" t="s">
        <v>99</v>
      </c>
      <c r="J35" s="45" t="s">
        <v>100</v>
      </c>
      <c r="K35" s="45" t="s">
        <v>101</v>
      </c>
      <c r="L35" s="59"/>
      <c r="M35" s="59"/>
      <c r="N35" s="59"/>
      <c r="O35" s="59"/>
      <c r="P35" s="59"/>
      <c r="Q35" s="40"/>
      <c r="R35" s="40"/>
      <c r="S35" s="41"/>
      <c r="T35" s="41"/>
      <c r="U35" s="41"/>
      <c r="V35" s="41"/>
      <c r="W35" s="41"/>
      <c r="X35" s="41"/>
    </row>
    <row r="36" spans="1:24" ht="15.75">
      <c r="A36" s="15" t="s">
        <v>68</v>
      </c>
      <c r="B36" s="4">
        <v>821.25</v>
      </c>
      <c r="C36" s="5" t="s">
        <v>24</v>
      </c>
      <c r="E36" s="47" t="s">
        <v>30</v>
      </c>
      <c r="F36" s="60">
        <f aca="true" t="shared" si="4" ref="F36:K36">SUM(F37:F43)+F47</f>
        <v>19416.25</v>
      </c>
      <c r="G36" s="60">
        <f t="shared" si="4"/>
        <v>836.6091</v>
      </c>
      <c r="H36" s="60">
        <f t="shared" si="4"/>
        <v>278.63812</v>
      </c>
      <c r="I36" s="60">
        <f t="shared" si="4"/>
        <v>557.9609800000001</v>
      </c>
      <c r="J36" s="60">
        <f t="shared" si="4"/>
        <v>0</v>
      </c>
      <c r="K36" s="61">
        <f t="shared" si="4"/>
        <v>0</v>
      </c>
      <c r="L36" s="59"/>
      <c r="M36" s="59"/>
      <c r="N36" s="59"/>
      <c r="O36" s="59"/>
      <c r="P36" s="59"/>
      <c r="Q36" s="40"/>
      <c r="R36" s="40"/>
      <c r="S36" s="41"/>
      <c r="T36" s="41"/>
      <c r="U36" s="41"/>
      <c r="V36" s="41"/>
      <c r="W36" s="41"/>
      <c r="X36" s="41"/>
    </row>
    <row r="37" spans="1:24" ht="15.75">
      <c r="A37" s="22" t="s">
        <v>69</v>
      </c>
      <c r="B37" s="22"/>
      <c r="C37" s="36"/>
      <c r="E37" s="50" t="s">
        <v>47</v>
      </c>
      <c r="F37" s="51">
        <f aca="true" t="shared" si="5" ref="F37:K42">SUMIF($R$48:$R$70,$E37,S$48:S$70)</f>
        <v>0</v>
      </c>
      <c r="G37" s="51">
        <f t="shared" si="5"/>
        <v>0</v>
      </c>
      <c r="H37" s="51">
        <f t="shared" si="5"/>
        <v>0</v>
      </c>
      <c r="I37" s="51">
        <f t="shared" si="5"/>
        <v>0</v>
      </c>
      <c r="J37" s="51">
        <f t="shared" si="5"/>
        <v>0</v>
      </c>
      <c r="K37" s="52">
        <f t="shared" si="5"/>
        <v>0</v>
      </c>
      <c r="L37" s="59"/>
      <c r="M37" s="59"/>
      <c r="N37" s="59"/>
      <c r="O37" s="59"/>
      <c r="P37" s="59"/>
      <c r="Q37" s="40"/>
      <c r="R37" s="40"/>
      <c r="S37" s="41"/>
      <c r="T37" s="41"/>
      <c r="U37" s="41"/>
      <c r="V37" s="41"/>
      <c r="W37" s="41"/>
      <c r="X37" s="41"/>
    </row>
    <row r="38" spans="1:24" ht="15.75">
      <c r="A38" s="37" t="s">
        <v>64</v>
      </c>
      <c r="B38" s="37"/>
      <c r="C38" s="31"/>
      <c r="E38" s="50" t="s">
        <v>102</v>
      </c>
      <c r="F38" s="51">
        <f t="shared" si="5"/>
        <v>0</v>
      </c>
      <c r="G38" s="51">
        <f t="shared" si="5"/>
        <v>0</v>
      </c>
      <c r="H38" s="51">
        <f t="shared" si="5"/>
        <v>0</v>
      </c>
      <c r="I38" s="51">
        <f t="shared" si="5"/>
        <v>0</v>
      </c>
      <c r="J38" s="51">
        <f t="shared" si="5"/>
        <v>0</v>
      </c>
      <c r="K38" s="52">
        <f t="shared" si="5"/>
        <v>0</v>
      </c>
      <c r="L38" s="59"/>
      <c r="M38" s="59"/>
      <c r="N38" s="59"/>
      <c r="O38" s="59"/>
      <c r="P38" s="59"/>
      <c r="Q38" s="40"/>
      <c r="R38" s="40"/>
      <c r="S38" s="41"/>
      <c r="T38" s="41"/>
      <c r="U38" s="41"/>
      <c r="V38" s="41"/>
      <c r="W38" s="41"/>
      <c r="X38" s="41"/>
    </row>
    <row r="39" spans="1:24" ht="15.75">
      <c r="A39" s="15" t="s">
        <v>70</v>
      </c>
      <c r="B39" s="15"/>
      <c r="C39" s="29"/>
      <c r="E39" s="50" t="s">
        <v>103</v>
      </c>
      <c r="F39" s="51">
        <f t="shared" si="5"/>
        <v>1550</v>
      </c>
      <c r="G39" s="51">
        <f t="shared" si="5"/>
        <v>0</v>
      </c>
      <c r="H39" s="51">
        <f t="shared" si="5"/>
        <v>0</v>
      </c>
      <c r="I39" s="51">
        <f t="shared" si="5"/>
        <v>0</v>
      </c>
      <c r="J39" s="51">
        <f t="shared" si="5"/>
        <v>0</v>
      </c>
      <c r="K39" s="52">
        <f t="shared" si="5"/>
        <v>0</v>
      </c>
      <c r="L39" s="59"/>
      <c r="M39" s="59"/>
      <c r="N39" s="59"/>
      <c r="O39" s="59"/>
      <c r="P39" s="59"/>
      <c r="Q39" s="40"/>
      <c r="R39" s="40"/>
      <c r="S39" s="41"/>
      <c r="T39" s="41"/>
      <c r="U39" s="41"/>
      <c r="V39" s="41"/>
      <c r="W39" s="41"/>
      <c r="X39" s="41"/>
    </row>
    <row r="40" spans="1:24" ht="15.75">
      <c r="A40" s="22" t="s">
        <v>71</v>
      </c>
      <c r="B40" s="12">
        <v>1550</v>
      </c>
      <c r="C40" s="32" t="s">
        <v>73</v>
      </c>
      <c r="E40" s="50" t="s">
        <v>104</v>
      </c>
      <c r="F40" s="51">
        <f t="shared" si="5"/>
        <v>0</v>
      </c>
      <c r="G40" s="51">
        <f t="shared" si="5"/>
        <v>0</v>
      </c>
      <c r="H40" s="51">
        <f t="shared" si="5"/>
        <v>0</v>
      </c>
      <c r="I40" s="51">
        <f t="shared" si="5"/>
        <v>0</v>
      </c>
      <c r="J40" s="51">
        <f t="shared" si="5"/>
        <v>0</v>
      </c>
      <c r="K40" s="52">
        <f t="shared" si="5"/>
        <v>0</v>
      </c>
      <c r="L40" s="59"/>
      <c r="M40" s="59"/>
      <c r="N40" s="59"/>
      <c r="O40" s="59"/>
      <c r="P40" s="59"/>
      <c r="Q40" s="40"/>
      <c r="R40" s="40"/>
      <c r="S40" s="41"/>
      <c r="T40" s="41"/>
      <c r="U40" s="41"/>
      <c r="V40" s="41"/>
      <c r="W40" s="41"/>
      <c r="X40" s="41"/>
    </row>
    <row r="41" spans="1:24" ht="15.75">
      <c r="A41" s="37" t="s">
        <v>72</v>
      </c>
      <c r="B41" s="37"/>
      <c r="C41" s="31"/>
      <c r="E41" s="50" t="s">
        <v>49</v>
      </c>
      <c r="F41" s="51">
        <f t="shared" si="5"/>
        <v>1296.25</v>
      </c>
      <c r="G41" s="51">
        <f t="shared" si="5"/>
        <v>530.3691</v>
      </c>
      <c r="H41" s="51">
        <f t="shared" si="5"/>
        <v>268.09812</v>
      </c>
      <c r="I41" s="51">
        <f t="shared" si="5"/>
        <v>262.27098</v>
      </c>
      <c r="J41" s="51">
        <f t="shared" si="5"/>
        <v>0</v>
      </c>
      <c r="K41" s="52">
        <f t="shared" si="5"/>
        <v>0</v>
      </c>
      <c r="L41" s="59"/>
      <c r="M41" s="59"/>
      <c r="N41" s="59"/>
      <c r="O41" s="59"/>
      <c r="P41" s="59"/>
      <c r="Q41" s="40"/>
      <c r="R41" s="40"/>
      <c r="S41" s="41"/>
      <c r="T41" s="41"/>
      <c r="U41" s="41"/>
      <c r="V41" s="41"/>
      <c r="W41" s="41"/>
      <c r="X41" s="41"/>
    </row>
    <row r="42" spans="1:24" ht="15.75">
      <c r="A42" s="15" t="s">
        <v>74</v>
      </c>
      <c r="B42" s="15"/>
      <c r="C42" s="29"/>
      <c r="E42" s="50" t="s">
        <v>50</v>
      </c>
      <c r="F42" s="51">
        <v>2300</v>
      </c>
      <c r="G42" s="51">
        <v>306.24</v>
      </c>
      <c r="H42" s="51">
        <v>10.54</v>
      </c>
      <c r="I42" s="51">
        <v>295.69</v>
      </c>
      <c r="J42" s="51">
        <f t="shared" si="5"/>
        <v>0</v>
      </c>
      <c r="K42" s="52">
        <f t="shared" si="5"/>
        <v>0</v>
      </c>
      <c r="L42" s="59"/>
      <c r="M42" s="59"/>
      <c r="N42" s="59"/>
      <c r="O42" s="59"/>
      <c r="P42" s="59"/>
      <c r="Q42" s="40"/>
      <c r="R42" s="40"/>
      <c r="S42" s="41"/>
      <c r="T42" s="41"/>
      <c r="U42" s="41"/>
      <c r="V42" s="41"/>
      <c r="W42" s="41"/>
      <c r="X42" s="41"/>
    </row>
    <row r="43" spans="1:24" ht="15.75">
      <c r="A43" s="22" t="s">
        <v>75</v>
      </c>
      <c r="B43" s="12">
        <v>2300</v>
      </c>
      <c r="C43" s="32" t="s">
        <v>22</v>
      </c>
      <c r="E43" s="53" t="s">
        <v>89</v>
      </c>
      <c r="F43" s="51">
        <f aca="true" t="shared" si="6" ref="F43:K43">SUM(F44:F46)</f>
        <v>9770</v>
      </c>
      <c r="G43" s="51">
        <f t="shared" si="6"/>
        <v>0</v>
      </c>
      <c r="H43" s="51">
        <f t="shared" si="6"/>
        <v>0</v>
      </c>
      <c r="I43" s="51">
        <f t="shared" si="6"/>
        <v>0</v>
      </c>
      <c r="J43" s="51">
        <f t="shared" si="6"/>
        <v>0</v>
      </c>
      <c r="K43" s="52">
        <f t="shared" si="6"/>
        <v>0</v>
      </c>
      <c r="L43" s="59"/>
      <c r="M43" s="59"/>
      <c r="N43" s="59"/>
      <c r="O43" s="59"/>
      <c r="P43" s="59"/>
      <c r="Q43" s="40"/>
      <c r="R43" s="40"/>
      <c r="S43" s="41"/>
      <c r="T43" s="41"/>
      <c r="U43" s="41"/>
      <c r="V43" s="41"/>
      <c r="W43" s="41"/>
      <c r="X43" s="41"/>
    </row>
    <row r="44" spans="1:24" ht="15.75">
      <c r="A44" s="22" t="s">
        <v>76</v>
      </c>
      <c r="B44" s="22"/>
      <c r="C44" s="36"/>
      <c r="E44" s="54" t="s">
        <v>90</v>
      </c>
      <c r="F44" s="51">
        <f aca="true" t="shared" si="7" ref="F44:K47">SUMIF($R$48:$R$70,$E44,S$48:S$70)</f>
        <v>0</v>
      </c>
      <c r="G44" s="51">
        <f t="shared" si="7"/>
        <v>0</v>
      </c>
      <c r="H44" s="51">
        <f t="shared" si="7"/>
        <v>0</v>
      </c>
      <c r="I44" s="51">
        <f t="shared" si="7"/>
        <v>0</v>
      </c>
      <c r="J44" s="51">
        <f t="shared" si="7"/>
        <v>0</v>
      </c>
      <c r="K44" s="52">
        <f t="shared" si="7"/>
        <v>0</v>
      </c>
      <c r="L44" s="59"/>
      <c r="M44" s="59"/>
      <c r="N44" s="59"/>
      <c r="O44" s="59"/>
      <c r="P44" s="59"/>
      <c r="Q44" s="40"/>
      <c r="R44" s="40"/>
      <c r="S44" s="41"/>
      <c r="T44" s="41"/>
      <c r="U44" s="41"/>
      <c r="V44" s="41"/>
      <c r="W44" s="41"/>
      <c r="X44" s="41"/>
    </row>
    <row r="45" spans="1:24" ht="15.75">
      <c r="A45" s="37" t="s">
        <v>77</v>
      </c>
      <c r="B45" s="37"/>
      <c r="C45" s="31"/>
      <c r="E45" s="54" t="s">
        <v>91</v>
      </c>
      <c r="F45" s="51">
        <f t="shared" si="7"/>
        <v>9770</v>
      </c>
      <c r="G45" s="51">
        <f t="shared" si="7"/>
        <v>0</v>
      </c>
      <c r="H45" s="51">
        <f t="shared" si="7"/>
        <v>0</v>
      </c>
      <c r="I45" s="51">
        <f t="shared" si="7"/>
        <v>0</v>
      </c>
      <c r="J45" s="51">
        <f t="shared" si="7"/>
        <v>0</v>
      </c>
      <c r="K45" s="52">
        <f t="shared" si="7"/>
        <v>0</v>
      </c>
      <c r="L45" s="59"/>
      <c r="M45" s="59"/>
      <c r="N45" s="59"/>
      <c r="O45" s="59"/>
      <c r="P45" s="59"/>
      <c r="Q45" s="40"/>
      <c r="R45" s="40"/>
      <c r="S45" s="41"/>
      <c r="T45" s="41"/>
      <c r="U45" s="41"/>
      <c r="V45" s="41"/>
      <c r="W45" s="41"/>
      <c r="X45" s="41"/>
    </row>
    <row r="46" spans="1:24" ht="15.75">
      <c r="A46" s="2"/>
      <c r="B46" s="2"/>
      <c r="C46" s="2"/>
      <c r="E46" s="54" t="s">
        <v>92</v>
      </c>
      <c r="F46" s="51">
        <f t="shared" si="7"/>
        <v>0</v>
      </c>
      <c r="G46" s="51">
        <f t="shared" si="7"/>
        <v>0</v>
      </c>
      <c r="H46" s="51">
        <f t="shared" si="7"/>
        <v>0</v>
      </c>
      <c r="I46" s="51">
        <f t="shared" si="7"/>
        <v>0</v>
      </c>
      <c r="J46" s="51">
        <f t="shared" si="7"/>
        <v>0</v>
      </c>
      <c r="K46" s="52">
        <f t="shared" si="7"/>
        <v>0</v>
      </c>
      <c r="L46" s="59"/>
      <c r="M46" s="59"/>
      <c r="N46" s="59"/>
      <c r="O46" s="59"/>
      <c r="P46" s="59"/>
      <c r="Q46" s="40"/>
      <c r="R46" s="40"/>
      <c r="S46" s="41"/>
      <c r="T46" s="41"/>
      <c r="U46" s="41"/>
      <c r="V46" s="41"/>
      <c r="W46" s="41"/>
      <c r="X46" s="41"/>
    </row>
    <row r="47" spans="1:24" ht="16.5" thickBot="1">
      <c r="A47" s="10" t="s">
        <v>26</v>
      </c>
      <c r="B47" s="10"/>
      <c r="C47" s="3"/>
      <c r="E47" s="62" t="s">
        <v>51</v>
      </c>
      <c r="F47" s="56">
        <f t="shared" si="7"/>
        <v>4500</v>
      </c>
      <c r="G47" s="56">
        <f t="shared" si="7"/>
        <v>0</v>
      </c>
      <c r="H47" s="56">
        <f t="shared" si="7"/>
        <v>0</v>
      </c>
      <c r="I47" s="56">
        <f t="shared" si="7"/>
        <v>0</v>
      </c>
      <c r="J47" s="56">
        <f t="shared" si="7"/>
        <v>0</v>
      </c>
      <c r="K47" s="57">
        <f t="shared" si="7"/>
        <v>0</v>
      </c>
      <c r="L47" s="59"/>
      <c r="M47" s="59"/>
      <c r="N47" s="59"/>
      <c r="O47" s="59"/>
      <c r="P47" s="59"/>
      <c r="Q47" s="40"/>
      <c r="R47" s="40"/>
      <c r="S47" s="41"/>
      <c r="T47" s="41"/>
      <c r="U47" s="41"/>
      <c r="V47" s="41"/>
      <c r="W47" s="41"/>
      <c r="X47" s="41"/>
    </row>
    <row r="48" spans="1:24" ht="15.75">
      <c r="A48" s="2"/>
      <c r="B48" s="2"/>
      <c r="C48" s="2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63"/>
      <c r="R48" s="40"/>
      <c r="S48" s="41"/>
      <c r="T48" s="41"/>
      <c r="U48" s="41"/>
      <c r="V48" s="41"/>
      <c r="W48" s="41"/>
      <c r="X48" s="41"/>
    </row>
    <row r="49" spans="1:24" ht="15.75" customHeight="1" thickBot="1">
      <c r="A49" s="4" t="s">
        <v>1</v>
      </c>
      <c r="B49" s="11"/>
      <c r="C49" s="11" t="s">
        <v>2</v>
      </c>
      <c r="E49" s="127" t="s">
        <v>52</v>
      </c>
      <c r="F49" s="128"/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128"/>
      <c r="S49" s="128"/>
      <c r="T49" s="128"/>
      <c r="U49" s="128"/>
      <c r="V49" s="128"/>
      <c r="W49" s="128"/>
      <c r="X49" s="129"/>
    </row>
    <row r="50" spans="1:24" ht="15.75" customHeight="1">
      <c r="A50" s="12"/>
      <c r="B50" s="13"/>
      <c r="C50" s="14" t="s">
        <v>3</v>
      </c>
      <c r="E50" s="40"/>
      <c r="F50" s="63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63"/>
      <c r="R50" s="40"/>
      <c r="S50" s="41"/>
      <c r="T50" s="41"/>
      <c r="U50" s="41"/>
      <c r="V50" s="41"/>
      <c r="W50" s="41"/>
      <c r="X50" s="63" t="s">
        <v>53</v>
      </c>
    </row>
    <row r="51" spans="1:24" ht="15.75" customHeight="1">
      <c r="A51" s="15" t="s">
        <v>4</v>
      </c>
      <c r="B51" s="16"/>
      <c r="C51" s="17">
        <v>6626002291</v>
      </c>
      <c r="E51" s="124" t="s">
        <v>54</v>
      </c>
      <c r="F51" s="124" t="s">
        <v>21</v>
      </c>
      <c r="G51" s="124" t="s">
        <v>105</v>
      </c>
      <c r="H51" s="124" t="s">
        <v>106</v>
      </c>
      <c r="I51" s="124"/>
      <c r="J51" s="124"/>
      <c r="K51" s="124"/>
      <c r="L51" s="124"/>
      <c r="M51" s="124"/>
      <c r="N51" s="124"/>
      <c r="O51" s="124"/>
      <c r="P51" s="124"/>
      <c r="Q51" s="124"/>
      <c r="R51" s="124" t="s">
        <v>93</v>
      </c>
      <c r="S51" s="124" t="s">
        <v>87</v>
      </c>
      <c r="T51" s="124" t="s">
        <v>94</v>
      </c>
      <c r="U51" s="124"/>
      <c r="V51" s="124"/>
      <c r="W51" s="124"/>
      <c r="X51" s="126"/>
    </row>
    <row r="52" spans="1:24" ht="15.75" customHeight="1">
      <c r="A52" s="15" t="s">
        <v>5</v>
      </c>
      <c r="B52" s="16"/>
      <c r="C52" s="17">
        <v>997550001</v>
      </c>
      <c r="E52" s="124"/>
      <c r="F52" s="124"/>
      <c r="G52" s="124"/>
      <c r="H52" s="124" t="s">
        <v>31</v>
      </c>
      <c r="I52" s="124"/>
      <c r="J52" s="124"/>
      <c r="K52" s="124"/>
      <c r="L52" s="124"/>
      <c r="M52" s="124" t="s">
        <v>32</v>
      </c>
      <c r="N52" s="124"/>
      <c r="O52" s="124"/>
      <c r="P52" s="124"/>
      <c r="Q52" s="124"/>
      <c r="R52" s="124"/>
      <c r="S52" s="124"/>
      <c r="T52" s="124"/>
      <c r="U52" s="124"/>
      <c r="V52" s="124"/>
      <c r="W52" s="124"/>
      <c r="X52" s="126"/>
    </row>
    <row r="53" spans="1:24" ht="16.5" thickBot="1">
      <c r="A53" s="15" t="s">
        <v>6</v>
      </c>
      <c r="B53" s="16"/>
      <c r="C53" s="17" t="s">
        <v>8</v>
      </c>
      <c r="E53" s="125"/>
      <c r="F53" s="125"/>
      <c r="G53" s="125"/>
      <c r="H53" s="64" t="s">
        <v>30</v>
      </c>
      <c r="I53" s="64" t="s">
        <v>33</v>
      </c>
      <c r="J53" s="64" t="s">
        <v>34</v>
      </c>
      <c r="K53" s="64" t="s">
        <v>35</v>
      </c>
      <c r="L53" s="64" t="s">
        <v>36</v>
      </c>
      <c r="M53" s="64" t="s">
        <v>30</v>
      </c>
      <c r="N53" s="64" t="s">
        <v>33</v>
      </c>
      <c r="O53" s="64" t="s">
        <v>34</v>
      </c>
      <c r="P53" s="64" t="s">
        <v>35</v>
      </c>
      <c r="Q53" s="64" t="s">
        <v>36</v>
      </c>
      <c r="R53" s="125"/>
      <c r="S53" s="125"/>
      <c r="T53" s="64" t="s">
        <v>30</v>
      </c>
      <c r="U53" s="64" t="s">
        <v>33</v>
      </c>
      <c r="V53" s="64" t="s">
        <v>34</v>
      </c>
      <c r="W53" s="64" t="s">
        <v>35</v>
      </c>
      <c r="X53" s="65" t="s">
        <v>36</v>
      </c>
    </row>
    <row r="54" spans="1:24" ht="19.5" customHeight="1">
      <c r="A54" s="15" t="s">
        <v>7</v>
      </c>
      <c r="B54" s="16"/>
      <c r="C54" s="11" t="s">
        <v>27</v>
      </c>
      <c r="E54" s="45" t="s">
        <v>37</v>
      </c>
      <c r="F54" s="45" t="s">
        <v>55</v>
      </c>
      <c r="G54" s="46">
        <v>1</v>
      </c>
      <c r="H54" s="45">
        <v>2</v>
      </c>
      <c r="I54" s="45" t="s">
        <v>38</v>
      </c>
      <c r="J54" s="45" t="s">
        <v>39</v>
      </c>
      <c r="K54" s="45" t="s">
        <v>40</v>
      </c>
      <c r="L54" s="45" t="s">
        <v>41</v>
      </c>
      <c r="M54" s="45" t="s">
        <v>42</v>
      </c>
      <c r="N54" s="45" t="s">
        <v>43</v>
      </c>
      <c r="O54" s="45" t="s">
        <v>44</v>
      </c>
      <c r="P54" s="45" t="s">
        <v>45</v>
      </c>
      <c r="Q54" s="45" t="s">
        <v>46</v>
      </c>
      <c r="R54" s="45" t="s">
        <v>95</v>
      </c>
      <c r="S54" s="45" t="s">
        <v>96</v>
      </c>
      <c r="T54" s="45" t="s">
        <v>97</v>
      </c>
      <c r="U54" s="45" t="s">
        <v>98</v>
      </c>
      <c r="V54" s="45" t="s">
        <v>99</v>
      </c>
      <c r="W54" s="45" t="s">
        <v>100</v>
      </c>
      <c r="X54" s="45" t="s">
        <v>101</v>
      </c>
    </row>
    <row r="55" spans="1:24" ht="15.75" customHeight="1">
      <c r="A55" s="18"/>
      <c r="B55" s="19"/>
      <c r="C55" s="103" t="s">
        <v>60</v>
      </c>
      <c r="E55" s="66" t="s">
        <v>30</v>
      </c>
      <c r="F55" s="67"/>
      <c r="G55" s="68"/>
      <c r="H55" s="69">
        <f aca="true" t="shared" si="8" ref="H55:Q55">SUM(H56:H77)</f>
        <v>3831.2460100000003</v>
      </c>
      <c r="I55" s="69">
        <f t="shared" si="8"/>
        <v>553.39901</v>
      </c>
      <c r="J55" s="69">
        <f t="shared" si="8"/>
        <v>3277.847</v>
      </c>
      <c r="K55" s="69">
        <f t="shared" si="8"/>
        <v>0</v>
      </c>
      <c r="L55" s="69">
        <f t="shared" si="8"/>
        <v>0</v>
      </c>
      <c r="M55" s="69">
        <f t="shared" si="8"/>
        <v>1580.92484</v>
      </c>
      <c r="N55" s="69">
        <f t="shared" si="8"/>
        <v>0</v>
      </c>
      <c r="O55" s="69">
        <f t="shared" si="8"/>
        <v>1580.92484</v>
      </c>
      <c r="P55" s="69">
        <f t="shared" si="8"/>
        <v>0</v>
      </c>
      <c r="Q55" s="69">
        <f t="shared" si="8"/>
        <v>0</v>
      </c>
      <c r="R55" s="70"/>
      <c r="S55" s="69">
        <f aca="true" t="shared" si="9" ref="S55:X55">SUM(S56:S77)</f>
        <v>19416.25</v>
      </c>
      <c r="T55" s="69">
        <f t="shared" si="9"/>
        <v>836.6054004</v>
      </c>
      <c r="U55" s="69">
        <f t="shared" si="9"/>
        <v>278.6412504</v>
      </c>
      <c r="V55" s="69">
        <f t="shared" si="9"/>
        <v>557.96415</v>
      </c>
      <c r="W55" s="69">
        <f t="shared" si="9"/>
        <v>0</v>
      </c>
      <c r="X55" s="71">
        <f t="shared" si="9"/>
        <v>0</v>
      </c>
    </row>
    <row r="56" spans="1:24" ht="15.75">
      <c r="A56" s="20" t="s">
        <v>14</v>
      </c>
      <c r="B56" s="21"/>
      <c r="C56" s="11" t="s">
        <v>28</v>
      </c>
      <c r="E56" s="72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4"/>
      <c r="T56" s="74"/>
      <c r="U56" s="74"/>
      <c r="V56" s="74"/>
      <c r="W56" s="74"/>
      <c r="X56" s="75"/>
    </row>
    <row r="57" spans="1:24" ht="15.75" customHeight="1" thickBot="1">
      <c r="A57" s="22"/>
      <c r="B57" s="23"/>
      <c r="C57" s="14" t="s">
        <v>29</v>
      </c>
      <c r="E57" s="121" t="s">
        <v>107</v>
      </c>
      <c r="F57" s="76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8"/>
      <c r="S57" s="79"/>
      <c r="T57" s="77"/>
      <c r="U57" s="79"/>
      <c r="V57" s="79"/>
      <c r="W57" s="79"/>
      <c r="X57" s="80"/>
    </row>
    <row r="58" spans="1:24" ht="33.75">
      <c r="A58" s="24" t="s">
        <v>17</v>
      </c>
      <c r="B58" s="25"/>
      <c r="C58" s="104" t="s">
        <v>61</v>
      </c>
      <c r="E58" s="121"/>
      <c r="F58" s="122" t="s">
        <v>91</v>
      </c>
      <c r="G58" s="118">
        <v>4500</v>
      </c>
      <c r="H58" s="116">
        <f>SUM(I58:L59)</f>
        <v>0</v>
      </c>
      <c r="I58" s="118">
        <v>0</v>
      </c>
      <c r="J58" s="118">
        <v>0</v>
      </c>
      <c r="K58" s="108"/>
      <c r="L58" s="108"/>
      <c r="M58" s="116">
        <f>SUM(N58:Q59)</f>
        <v>0</v>
      </c>
      <c r="N58" s="118">
        <v>0</v>
      </c>
      <c r="O58" s="118">
        <v>0</v>
      </c>
      <c r="P58" s="108"/>
      <c r="Q58" s="110"/>
      <c r="R58" s="82" t="s">
        <v>51</v>
      </c>
      <c r="S58" s="83">
        <v>4500</v>
      </c>
      <c r="T58" s="81">
        <f>SUM(U58:X58)</f>
        <v>0</v>
      </c>
      <c r="U58" s="83">
        <v>0</v>
      </c>
      <c r="V58" s="83">
        <v>0</v>
      </c>
      <c r="W58" s="84"/>
      <c r="X58" s="85"/>
    </row>
    <row r="59" spans="1:24" ht="28.5" customHeight="1" thickBot="1">
      <c r="A59" s="26" t="s">
        <v>18</v>
      </c>
      <c r="B59" s="27"/>
      <c r="C59" s="28"/>
      <c r="E59" s="121"/>
      <c r="F59" s="123"/>
      <c r="G59" s="119"/>
      <c r="H59" s="117"/>
      <c r="I59" s="119"/>
      <c r="J59" s="120"/>
      <c r="K59" s="109"/>
      <c r="L59" s="109"/>
      <c r="M59" s="117"/>
      <c r="N59" s="119"/>
      <c r="O59" s="120"/>
      <c r="P59" s="109"/>
      <c r="Q59" s="109"/>
      <c r="R59" s="111" t="s">
        <v>108</v>
      </c>
      <c r="S59" s="112"/>
      <c r="T59" s="112"/>
      <c r="U59" s="86"/>
      <c r="V59" s="86"/>
      <c r="W59" s="86"/>
      <c r="X59" s="87"/>
    </row>
    <row r="60" spans="1:24" ht="33.75">
      <c r="A60" s="2"/>
      <c r="B60" s="2"/>
      <c r="C60" s="2"/>
      <c r="E60" s="121"/>
      <c r="F60" s="122" t="s">
        <v>90</v>
      </c>
      <c r="G60" s="118">
        <v>9770</v>
      </c>
      <c r="H60" s="116">
        <f>SUM(I60:L61)</f>
        <v>0</v>
      </c>
      <c r="I60" s="118">
        <v>0</v>
      </c>
      <c r="J60" s="118">
        <v>0</v>
      </c>
      <c r="K60" s="108"/>
      <c r="L60" s="108"/>
      <c r="M60" s="116">
        <f>SUM(N60:Q61)</f>
        <v>0</v>
      </c>
      <c r="N60" s="118">
        <v>0</v>
      </c>
      <c r="O60" s="118">
        <v>0</v>
      </c>
      <c r="P60" s="108"/>
      <c r="Q60" s="110"/>
      <c r="R60" s="82" t="s">
        <v>91</v>
      </c>
      <c r="S60" s="83">
        <v>9770</v>
      </c>
      <c r="T60" s="81">
        <f>SUM(U60:X60)</f>
        <v>0</v>
      </c>
      <c r="U60" s="83">
        <v>0</v>
      </c>
      <c r="V60" s="83">
        <v>0</v>
      </c>
      <c r="W60" s="84"/>
      <c r="X60" s="85"/>
    </row>
    <row r="61" spans="1:24" ht="16.5" customHeight="1" thickBot="1">
      <c r="A61" s="29" t="s">
        <v>19</v>
      </c>
      <c r="B61" s="29" t="s">
        <v>20</v>
      </c>
      <c r="C61" s="30" t="s">
        <v>21</v>
      </c>
      <c r="E61" s="121"/>
      <c r="F61" s="123"/>
      <c r="G61" s="119"/>
      <c r="H61" s="117"/>
      <c r="I61" s="119"/>
      <c r="J61" s="120"/>
      <c r="K61" s="109"/>
      <c r="L61" s="109"/>
      <c r="M61" s="117"/>
      <c r="N61" s="119"/>
      <c r="O61" s="120"/>
      <c r="P61" s="109"/>
      <c r="Q61" s="109"/>
      <c r="R61" s="111" t="s">
        <v>108</v>
      </c>
      <c r="S61" s="112"/>
      <c r="T61" s="112"/>
      <c r="U61" s="86"/>
      <c r="V61" s="86"/>
      <c r="W61" s="86"/>
      <c r="X61" s="87"/>
    </row>
    <row r="62" spans="1:24" ht="33.75" customHeight="1">
      <c r="A62" s="31"/>
      <c r="B62" s="31" t="s">
        <v>78</v>
      </c>
      <c r="C62" s="31"/>
      <c r="E62" s="121"/>
      <c r="F62" s="122" t="s">
        <v>48</v>
      </c>
      <c r="G62" s="118">
        <v>475</v>
      </c>
      <c r="H62" s="116">
        <f>SUM(I62:L63)</f>
        <v>3050.847</v>
      </c>
      <c r="I62" s="118">
        <v>0</v>
      </c>
      <c r="J62" s="118">
        <v>3050.847</v>
      </c>
      <c r="K62" s="108"/>
      <c r="L62" s="108"/>
      <c r="M62" s="116">
        <f>SUM(N62:Q63)</f>
        <v>0</v>
      </c>
      <c r="N62" s="118">
        <v>0</v>
      </c>
      <c r="O62" s="118">
        <v>0</v>
      </c>
      <c r="P62" s="108"/>
      <c r="Q62" s="110"/>
      <c r="R62" s="82" t="s">
        <v>49</v>
      </c>
      <c r="S62" s="83">
        <v>475</v>
      </c>
      <c r="T62" s="81">
        <f>SUM(U62:X62)</f>
        <v>262.27098</v>
      </c>
      <c r="U62" s="83">
        <v>0</v>
      </c>
      <c r="V62" s="83">
        <v>262.27098</v>
      </c>
      <c r="W62" s="84"/>
      <c r="X62" s="85"/>
    </row>
    <row r="63" spans="1:24" ht="28.5" customHeight="1" thickBot="1">
      <c r="A63" s="22" t="s">
        <v>23</v>
      </c>
      <c r="B63" s="32">
        <f>B65+B67+B68</f>
        <v>20442.87</v>
      </c>
      <c r="C63" s="23"/>
      <c r="E63" s="121"/>
      <c r="F63" s="123"/>
      <c r="G63" s="119"/>
      <c r="H63" s="117"/>
      <c r="I63" s="119"/>
      <c r="J63" s="120"/>
      <c r="K63" s="109"/>
      <c r="L63" s="109"/>
      <c r="M63" s="117"/>
      <c r="N63" s="119"/>
      <c r="O63" s="120"/>
      <c r="P63" s="109"/>
      <c r="Q63" s="109"/>
      <c r="R63" s="111" t="s">
        <v>108</v>
      </c>
      <c r="S63" s="112"/>
      <c r="T63" s="112"/>
      <c r="U63" s="86"/>
      <c r="V63" s="86"/>
      <c r="W63" s="86"/>
      <c r="X63" s="87"/>
    </row>
    <row r="64" spans="1:24" ht="27" customHeight="1">
      <c r="A64" s="33" t="s">
        <v>79</v>
      </c>
      <c r="B64" s="5"/>
      <c r="C64" s="11"/>
      <c r="E64" s="121"/>
      <c r="F64" s="113" t="s">
        <v>109</v>
      </c>
      <c r="G64" s="114"/>
      <c r="H64" s="114"/>
      <c r="I64" s="88"/>
      <c r="J64" s="88"/>
      <c r="K64" s="88"/>
      <c r="L64" s="88"/>
      <c r="M64" s="88"/>
      <c r="N64" s="88"/>
      <c r="O64" s="88"/>
      <c r="P64" s="88"/>
      <c r="Q64" s="89"/>
      <c r="R64" s="115" t="s">
        <v>110</v>
      </c>
      <c r="S64" s="115"/>
      <c r="T64" s="115"/>
      <c r="U64" s="90"/>
      <c r="V64" s="90"/>
      <c r="W64" s="90"/>
      <c r="X64" s="91"/>
    </row>
    <row r="65" spans="1:24" ht="16.5" customHeight="1" thickBot="1">
      <c r="A65" s="34" t="s">
        <v>80</v>
      </c>
      <c r="B65" s="32">
        <v>1442.87</v>
      </c>
      <c r="C65" s="13" t="s">
        <v>67</v>
      </c>
      <c r="E65" s="121" t="s">
        <v>111</v>
      </c>
      <c r="F65" s="76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8"/>
      <c r="S65" s="79"/>
      <c r="T65" s="77"/>
      <c r="U65" s="79"/>
      <c r="V65" s="79"/>
      <c r="W65" s="79"/>
      <c r="X65" s="80"/>
    </row>
    <row r="66" spans="1:24" ht="22.5">
      <c r="A66" s="34" t="s">
        <v>81</v>
      </c>
      <c r="B66" s="32"/>
      <c r="C66" s="13"/>
      <c r="E66" s="121"/>
      <c r="F66" s="122" t="s">
        <v>48</v>
      </c>
      <c r="G66" s="118">
        <v>821.25</v>
      </c>
      <c r="H66" s="116">
        <f>SUM(I66:L67)</f>
        <v>0</v>
      </c>
      <c r="I66" s="118">
        <v>0</v>
      </c>
      <c r="J66" s="118">
        <v>0</v>
      </c>
      <c r="K66" s="108"/>
      <c r="L66" s="108"/>
      <c r="M66" s="116">
        <f>SUM(N66:Q67)</f>
        <v>1580.92484</v>
      </c>
      <c r="N66" s="118">
        <v>0</v>
      </c>
      <c r="O66" s="118">
        <f>1580.92484</f>
        <v>1580.92484</v>
      </c>
      <c r="P66" s="108"/>
      <c r="Q66" s="110"/>
      <c r="R66" s="82" t="s">
        <v>49</v>
      </c>
      <c r="S66" s="83">
        <v>821.25</v>
      </c>
      <c r="T66" s="81">
        <f>SUM(U66:X66)</f>
        <v>268.09812</v>
      </c>
      <c r="U66" s="83">
        <v>268.09812</v>
      </c>
      <c r="V66" s="83">
        <v>0</v>
      </c>
      <c r="W66" s="84"/>
      <c r="X66" s="85"/>
    </row>
    <row r="67" spans="1:24" ht="24.75" customHeight="1" thickBot="1">
      <c r="A67" s="34" t="s">
        <v>82</v>
      </c>
      <c r="B67" s="32">
        <v>11000</v>
      </c>
      <c r="C67" s="13" t="s">
        <v>65</v>
      </c>
      <c r="E67" s="121"/>
      <c r="F67" s="123"/>
      <c r="G67" s="119"/>
      <c r="H67" s="117"/>
      <c r="I67" s="119"/>
      <c r="J67" s="120"/>
      <c r="K67" s="109"/>
      <c r="L67" s="109"/>
      <c r="M67" s="117"/>
      <c r="N67" s="119"/>
      <c r="O67" s="120"/>
      <c r="P67" s="109"/>
      <c r="Q67" s="109"/>
      <c r="R67" s="111" t="s">
        <v>108</v>
      </c>
      <c r="S67" s="112"/>
      <c r="T67" s="112"/>
      <c r="U67" s="86"/>
      <c r="V67" s="86"/>
      <c r="W67" s="86"/>
      <c r="X67" s="87"/>
    </row>
    <row r="68" spans="1:24" ht="31.5" customHeight="1">
      <c r="A68" s="33" t="s">
        <v>83</v>
      </c>
      <c r="B68" s="5">
        <v>8000</v>
      </c>
      <c r="C68" s="5" t="s">
        <v>22</v>
      </c>
      <c r="E68" s="121"/>
      <c r="F68" s="113" t="s">
        <v>109</v>
      </c>
      <c r="G68" s="114"/>
      <c r="H68" s="114"/>
      <c r="I68" s="88"/>
      <c r="J68" s="88"/>
      <c r="K68" s="88"/>
      <c r="L68" s="88"/>
      <c r="M68" s="88"/>
      <c r="N68" s="88"/>
      <c r="O68" s="88"/>
      <c r="P68" s="88"/>
      <c r="Q68" s="89"/>
      <c r="R68" s="115" t="s">
        <v>110</v>
      </c>
      <c r="S68" s="115"/>
      <c r="T68" s="115"/>
      <c r="U68" s="90"/>
      <c r="V68" s="90"/>
      <c r="W68" s="90"/>
      <c r="X68" s="91"/>
    </row>
    <row r="69" spans="1:24" ht="15.75" customHeight="1" thickBot="1">
      <c r="A69" s="34" t="s">
        <v>80</v>
      </c>
      <c r="B69" s="36"/>
      <c r="C69" s="36"/>
      <c r="E69" s="121" t="s">
        <v>112</v>
      </c>
      <c r="F69" s="76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8"/>
      <c r="S69" s="79"/>
      <c r="T69" s="77"/>
      <c r="U69" s="79"/>
      <c r="V69" s="79"/>
      <c r="W69" s="79"/>
      <c r="X69" s="80"/>
    </row>
    <row r="70" spans="1:24" ht="31.5" customHeight="1">
      <c r="A70" s="34" t="s">
        <v>81</v>
      </c>
      <c r="B70" s="36"/>
      <c r="C70" s="36"/>
      <c r="E70" s="121"/>
      <c r="F70" s="122" t="s">
        <v>88</v>
      </c>
      <c r="G70" s="118">
        <v>1550</v>
      </c>
      <c r="H70" s="116">
        <f>SUM(I70:L71)</f>
        <v>553.39901</v>
      </c>
      <c r="I70" s="118">
        <v>553.39901</v>
      </c>
      <c r="J70" s="118">
        <v>0</v>
      </c>
      <c r="K70" s="108"/>
      <c r="L70" s="108"/>
      <c r="M70" s="116">
        <f>SUM(N70:Q71)</f>
        <v>0</v>
      </c>
      <c r="N70" s="118">
        <v>0</v>
      </c>
      <c r="O70" s="118">
        <v>0</v>
      </c>
      <c r="P70" s="108"/>
      <c r="Q70" s="110"/>
      <c r="R70" s="82" t="s">
        <v>103</v>
      </c>
      <c r="S70" s="83">
        <v>1550</v>
      </c>
      <c r="T70" s="81">
        <f>SUM(U70:X70)</f>
        <v>0</v>
      </c>
      <c r="U70" s="83">
        <v>0</v>
      </c>
      <c r="V70" s="83">
        <v>0</v>
      </c>
      <c r="W70" s="84"/>
      <c r="X70" s="85"/>
    </row>
    <row r="71" spans="1:24" ht="27.75" customHeight="1" thickBot="1">
      <c r="A71" s="35" t="s">
        <v>82</v>
      </c>
      <c r="B71" s="31"/>
      <c r="C71" s="31"/>
      <c r="E71" s="121"/>
      <c r="F71" s="123"/>
      <c r="G71" s="119"/>
      <c r="H71" s="117"/>
      <c r="I71" s="119"/>
      <c r="J71" s="120"/>
      <c r="K71" s="109"/>
      <c r="L71" s="109"/>
      <c r="M71" s="117"/>
      <c r="N71" s="119"/>
      <c r="O71" s="120"/>
      <c r="P71" s="109"/>
      <c r="Q71" s="109"/>
      <c r="R71" s="111" t="s">
        <v>108</v>
      </c>
      <c r="S71" s="112"/>
      <c r="T71" s="112"/>
      <c r="U71" s="86"/>
      <c r="V71" s="86"/>
      <c r="W71" s="86"/>
      <c r="X71" s="87"/>
    </row>
    <row r="72" spans="1:24" ht="27" customHeight="1">
      <c r="A72" s="2"/>
      <c r="B72" s="2"/>
      <c r="C72" s="2"/>
      <c r="E72" s="121"/>
      <c r="F72" s="113" t="s">
        <v>109</v>
      </c>
      <c r="G72" s="114"/>
      <c r="H72" s="114"/>
      <c r="I72" s="88"/>
      <c r="J72" s="88"/>
      <c r="K72" s="88"/>
      <c r="L72" s="88"/>
      <c r="M72" s="88"/>
      <c r="N72" s="88"/>
      <c r="O72" s="88"/>
      <c r="P72" s="88"/>
      <c r="Q72" s="89"/>
      <c r="R72" s="115" t="s">
        <v>110</v>
      </c>
      <c r="S72" s="115"/>
      <c r="T72" s="115"/>
      <c r="U72" s="90"/>
      <c r="V72" s="90"/>
      <c r="W72" s="90"/>
      <c r="X72" s="91"/>
    </row>
    <row r="73" spans="1:24" ht="26.25" customHeight="1" thickBot="1">
      <c r="A73" s="3" t="s">
        <v>58</v>
      </c>
      <c r="B73" s="3"/>
      <c r="C73" s="3"/>
      <c r="E73" s="121" t="s">
        <v>113</v>
      </c>
      <c r="F73" s="76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8"/>
      <c r="S73" s="79"/>
      <c r="T73" s="77"/>
      <c r="U73" s="79"/>
      <c r="V73" s="79"/>
      <c r="W73" s="79"/>
      <c r="X73" s="80"/>
    </row>
    <row r="74" spans="1:24" ht="28.5" customHeight="1">
      <c r="A74" s="2"/>
      <c r="B74" s="2"/>
      <c r="C74" s="2"/>
      <c r="E74" s="121"/>
      <c r="F74" s="122" t="s">
        <v>48</v>
      </c>
      <c r="G74" s="118">
        <v>2300</v>
      </c>
      <c r="H74" s="116">
        <f>SUM(I74:L75)</f>
        <v>227</v>
      </c>
      <c r="I74" s="118">
        <v>0</v>
      </c>
      <c r="J74" s="118">
        <v>227</v>
      </c>
      <c r="K74" s="108"/>
      <c r="L74" s="108"/>
      <c r="M74" s="116">
        <f>SUM(N74:Q75)</f>
        <v>0</v>
      </c>
      <c r="N74" s="118">
        <v>0</v>
      </c>
      <c r="O74" s="118">
        <v>0</v>
      </c>
      <c r="P74" s="108"/>
      <c r="Q74" s="110"/>
      <c r="R74" s="82" t="s">
        <v>50</v>
      </c>
      <c r="S74" s="83">
        <v>2300</v>
      </c>
      <c r="T74" s="81">
        <f>SUM(U74:X74)</f>
        <v>306.2363004</v>
      </c>
      <c r="U74" s="83">
        <v>10.5431304</v>
      </c>
      <c r="V74" s="83">
        <v>295.69317</v>
      </c>
      <c r="W74" s="84"/>
      <c r="X74" s="85"/>
    </row>
    <row r="75" spans="1:24" ht="27" customHeight="1" thickBot="1">
      <c r="A75" s="4" t="s">
        <v>1</v>
      </c>
      <c r="B75" s="4"/>
      <c r="C75" s="5" t="s">
        <v>2</v>
      </c>
      <c r="E75" s="121"/>
      <c r="F75" s="123"/>
      <c r="G75" s="119"/>
      <c r="H75" s="117"/>
      <c r="I75" s="119"/>
      <c r="J75" s="120"/>
      <c r="K75" s="109"/>
      <c r="L75" s="109"/>
      <c r="M75" s="117"/>
      <c r="N75" s="119"/>
      <c r="O75" s="120"/>
      <c r="P75" s="109"/>
      <c r="Q75" s="109"/>
      <c r="R75" s="111" t="s">
        <v>108</v>
      </c>
      <c r="S75" s="112"/>
      <c r="T75" s="112"/>
      <c r="U75" s="86"/>
      <c r="V75" s="86"/>
      <c r="W75" s="86"/>
      <c r="X75" s="87"/>
    </row>
    <row r="76" spans="1:24" ht="15" customHeight="1">
      <c r="A76" s="6"/>
      <c r="B76" s="6"/>
      <c r="C76" s="7" t="s">
        <v>3</v>
      </c>
      <c r="E76" s="121"/>
      <c r="F76" s="113" t="s">
        <v>109</v>
      </c>
      <c r="G76" s="114"/>
      <c r="H76" s="114"/>
      <c r="I76" s="88"/>
      <c r="J76" s="88"/>
      <c r="K76" s="88"/>
      <c r="L76" s="88"/>
      <c r="M76" s="88"/>
      <c r="N76" s="88"/>
      <c r="O76" s="88"/>
      <c r="P76" s="88"/>
      <c r="Q76" s="89"/>
      <c r="R76" s="115" t="s">
        <v>110</v>
      </c>
      <c r="S76" s="115"/>
      <c r="T76" s="115"/>
      <c r="U76" s="90"/>
      <c r="V76" s="90"/>
      <c r="W76" s="90"/>
      <c r="X76" s="91"/>
    </row>
    <row r="77" spans="1:24" ht="9.75" customHeight="1" thickBot="1">
      <c r="A77" s="8" t="s">
        <v>4</v>
      </c>
      <c r="B77" s="8"/>
      <c r="C77" s="9">
        <v>6626002291</v>
      </c>
      <c r="E77" s="92" t="s">
        <v>56</v>
      </c>
      <c r="F77" s="93"/>
      <c r="G77" s="94"/>
      <c r="H77" s="94"/>
      <c r="I77" s="94"/>
      <c r="J77" s="94"/>
      <c r="K77" s="94"/>
      <c r="L77" s="94"/>
      <c r="M77" s="94"/>
      <c r="N77" s="94"/>
      <c r="O77" s="94"/>
      <c r="P77" s="94"/>
      <c r="Q77" s="94"/>
      <c r="R77" s="95"/>
      <c r="S77" s="95"/>
      <c r="T77" s="95"/>
      <c r="U77" s="95"/>
      <c r="V77" s="95"/>
      <c r="W77" s="95"/>
      <c r="X77" s="96"/>
    </row>
    <row r="78" spans="1:3" ht="9.75" customHeight="1">
      <c r="A78" s="8" t="s">
        <v>5</v>
      </c>
      <c r="B78" s="8"/>
      <c r="C78" s="9">
        <v>997550001</v>
      </c>
    </row>
    <row r="79" spans="1:3" ht="9.75" customHeight="1">
      <c r="A79" s="8" t="s">
        <v>6</v>
      </c>
      <c r="B79" s="8"/>
      <c r="C79" s="8" t="s">
        <v>8</v>
      </c>
    </row>
    <row r="80" spans="1:3" ht="12" customHeight="1">
      <c r="A80" s="8" t="s">
        <v>7</v>
      </c>
      <c r="B80" s="8"/>
      <c r="C80" s="8" t="s">
        <v>9</v>
      </c>
    </row>
    <row r="81" spans="1:3" ht="15.75">
      <c r="A81" s="8"/>
      <c r="B81" s="8"/>
      <c r="C81" s="8"/>
    </row>
    <row r="82" spans="5:24" ht="34.5" customHeight="1">
      <c r="E82" s="130" t="s">
        <v>114</v>
      </c>
      <c r="F82" s="131"/>
      <c r="G82" s="131"/>
      <c r="H82" s="131"/>
      <c r="I82" s="131"/>
      <c r="J82" s="131"/>
      <c r="K82" s="131"/>
      <c r="L82" s="131"/>
      <c r="M82" s="131"/>
      <c r="N82" s="131"/>
      <c r="O82" s="131"/>
      <c r="P82" s="131"/>
      <c r="Q82" s="131"/>
      <c r="R82" s="131"/>
      <c r="S82" s="131"/>
      <c r="T82" s="131"/>
      <c r="U82" s="131"/>
      <c r="V82" s="131"/>
      <c r="W82" s="131"/>
      <c r="X82" s="132"/>
    </row>
    <row r="83" spans="1:24" ht="15.75">
      <c r="A83" s="3" t="s">
        <v>84</v>
      </c>
      <c r="B83" s="3"/>
      <c r="C83" s="3"/>
      <c r="E83" s="133" t="str">
        <f>region_name</f>
        <v>Свердловская область</v>
      </c>
      <c r="F83" s="134"/>
      <c r="G83" s="134"/>
      <c r="H83" s="134"/>
      <c r="I83" s="134"/>
      <c r="J83" s="134"/>
      <c r="K83" s="134"/>
      <c r="L83" s="134"/>
      <c r="M83" s="134"/>
      <c r="N83" s="134"/>
      <c r="O83" s="134"/>
      <c r="P83" s="134"/>
      <c r="Q83" s="134"/>
      <c r="R83" s="134"/>
      <c r="S83" s="134"/>
      <c r="T83" s="134"/>
      <c r="U83" s="134"/>
      <c r="V83" s="134"/>
      <c r="W83" s="134"/>
      <c r="X83" s="135"/>
    </row>
    <row r="84" spans="1:24" ht="16.5" customHeight="1" thickBot="1">
      <c r="A84" s="3" t="s">
        <v>85</v>
      </c>
      <c r="B84" s="3"/>
      <c r="C84" s="3"/>
      <c r="E84" s="136" t="str">
        <f>IF('[2]Справочники'!F88=0,"Не определено",'[2]Справочники'!F88)</f>
        <v>Не определено</v>
      </c>
      <c r="F84" s="105"/>
      <c r="G84" s="105"/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6"/>
    </row>
    <row r="85" spans="1:24" ht="15.75">
      <c r="A85" s="4" t="s">
        <v>1</v>
      </c>
      <c r="B85" s="4"/>
      <c r="C85" s="5" t="s">
        <v>2</v>
      </c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1"/>
      <c r="T85" s="41"/>
      <c r="U85" s="41"/>
      <c r="V85" s="41"/>
      <c r="W85" s="41"/>
      <c r="X85" s="41"/>
    </row>
    <row r="86" spans="1:24" ht="15.75">
      <c r="A86" s="6"/>
      <c r="B86" s="6"/>
      <c r="C86" s="7" t="s">
        <v>3</v>
      </c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0"/>
      <c r="S86" s="41"/>
      <c r="T86" s="41"/>
      <c r="U86" s="41"/>
      <c r="V86" s="41"/>
      <c r="W86" s="41"/>
      <c r="X86" s="41"/>
    </row>
    <row r="87" spans="1:24" ht="15.75" customHeight="1">
      <c r="A87" s="8" t="s">
        <v>4</v>
      </c>
      <c r="B87" s="8"/>
      <c r="C87" s="9">
        <v>6626002291</v>
      </c>
      <c r="E87" s="124" t="s">
        <v>21</v>
      </c>
      <c r="F87" s="124" t="s">
        <v>87</v>
      </c>
      <c r="G87" s="124" t="s">
        <v>94</v>
      </c>
      <c r="H87" s="124"/>
      <c r="I87" s="124"/>
      <c r="J87" s="124"/>
      <c r="K87" s="124"/>
      <c r="L87" s="124"/>
      <c r="M87" s="124"/>
      <c r="N87" s="124"/>
      <c r="O87" s="124"/>
      <c r="P87" s="126"/>
      <c r="Q87" s="40"/>
      <c r="R87" s="40"/>
      <c r="S87" s="41"/>
      <c r="T87" s="41"/>
      <c r="U87" s="41"/>
      <c r="V87" s="41"/>
      <c r="W87" s="41"/>
      <c r="X87" s="41"/>
    </row>
    <row r="88" spans="1:24" ht="15.75" customHeight="1">
      <c r="A88" s="8" t="s">
        <v>5</v>
      </c>
      <c r="B88" s="8"/>
      <c r="C88" s="9">
        <v>997550001</v>
      </c>
      <c r="E88" s="124"/>
      <c r="F88" s="124"/>
      <c r="G88" s="124" t="s">
        <v>31</v>
      </c>
      <c r="H88" s="124"/>
      <c r="I88" s="124"/>
      <c r="J88" s="124"/>
      <c r="K88" s="124"/>
      <c r="L88" s="124" t="s">
        <v>32</v>
      </c>
      <c r="M88" s="124"/>
      <c r="N88" s="124"/>
      <c r="O88" s="124"/>
      <c r="P88" s="126"/>
      <c r="Q88" s="40"/>
      <c r="R88" s="40"/>
      <c r="S88" s="41"/>
      <c r="T88" s="41"/>
      <c r="U88" s="41"/>
      <c r="V88" s="41"/>
      <c r="W88" s="41"/>
      <c r="X88" s="41"/>
    </row>
    <row r="89" spans="1:24" ht="16.5" thickBot="1">
      <c r="A89" s="8" t="s">
        <v>6</v>
      </c>
      <c r="B89" s="8"/>
      <c r="C89" s="9" t="s">
        <v>8</v>
      </c>
      <c r="E89" s="124"/>
      <c r="F89" s="124"/>
      <c r="G89" s="43" t="s">
        <v>30</v>
      </c>
      <c r="H89" s="43" t="s">
        <v>33</v>
      </c>
      <c r="I89" s="43" t="s">
        <v>34</v>
      </c>
      <c r="J89" s="43" t="s">
        <v>35</v>
      </c>
      <c r="K89" s="43" t="s">
        <v>36</v>
      </c>
      <c r="L89" s="43" t="s">
        <v>30</v>
      </c>
      <c r="M89" s="43" t="s">
        <v>33</v>
      </c>
      <c r="N89" s="43" t="s">
        <v>34</v>
      </c>
      <c r="O89" s="43" t="s">
        <v>35</v>
      </c>
      <c r="P89" s="44" t="s">
        <v>36</v>
      </c>
      <c r="Q89" s="40"/>
      <c r="R89" s="40"/>
      <c r="S89" s="41"/>
      <c r="T89" s="41"/>
      <c r="U89" s="41"/>
      <c r="V89" s="41"/>
      <c r="W89" s="41"/>
      <c r="X89" s="41"/>
    </row>
    <row r="90" spans="1:24" ht="15.75">
      <c r="A90" s="8" t="s">
        <v>7</v>
      </c>
      <c r="B90" s="8"/>
      <c r="C90" s="9" t="s">
        <v>9</v>
      </c>
      <c r="E90" s="45" t="s">
        <v>55</v>
      </c>
      <c r="F90" s="46">
        <v>1</v>
      </c>
      <c r="G90" s="45">
        <v>2</v>
      </c>
      <c r="H90" s="45" t="s">
        <v>38</v>
      </c>
      <c r="I90" s="45" t="s">
        <v>39</v>
      </c>
      <c r="J90" s="45" t="s">
        <v>40</v>
      </c>
      <c r="K90" s="45" t="s">
        <v>41</v>
      </c>
      <c r="L90" s="45" t="s">
        <v>42</v>
      </c>
      <c r="M90" s="45" t="s">
        <v>43</v>
      </c>
      <c r="N90" s="45" t="s">
        <v>44</v>
      </c>
      <c r="O90" s="45" t="s">
        <v>45</v>
      </c>
      <c r="P90" s="45" t="s">
        <v>46</v>
      </c>
      <c r="Q90" s="40"/>
      <c r="R90" s="40"/>
      <c r="S90" s="41"/>
      <c r="T90" s="41"/>
      <c r="U90" s="41"/>
      <c r="V90" s="41"/>
      <c r="W90" s="41"/>
      <c r="X90" s="41"/>
    </row>
    <row r="91" spans="1:24" ht="15.75">
      <c r="A91" s="8"/>
      <c r="B91" s="8"/>
      <c r="C91" s="9"/>
      <c r="E91" s="47" t="s">
        <v>30</v>
      </c>
      <c r="F91" s="48">
        <f aca="true" t="shared" si="10" ref="F91:P91">SUM(F92:F94)</f>
        <v>20442.870000000003</v>
      </c>
      <c r="G91" s="48">
        <f t="shared" si="10"/>
        <v>2548.68</v>
      </c>
      <c r="H91" s="48">
        <f t="shared" si="10"/>
        <v>1876.04</v>
      </c>
      <c r="I91" s="48">
        <f t="shared" si="10"/>
        <v>672.64</v>
      </c>
      <c r="J91" s="48">
        <f t="shared" si="10"/>
        <v>0</v>
      </c>
      <c r="K91" s="48">
        <f t="shared" si="10"/>
        <v>0</v>
      </c>
      <c r="L91" s="48">
        <f t="shared" si="10"/>
        <v>1345.29</v>
      </c>
      <c r="M91" s="48">
        <f t="shared" si="10"/>
        <v>0</v>
      </c>
      <c r="N91" s="48">
        <f t="shared" si="10"/>
        <v>1345.29</v>
      </c>
      <c r="O91" s="48">
        <f t="shared" si="10"/>
        <v>0</v>
      </c>
      <c r="P91" s="49">
        <f t="shared" si="10"/>
        <v>0</v>
      </c>
      <c r="Q91" s="40"/>
      <c r="R91" s="40"/>
      <c r="S91" s="41"/>
      <c r="T91" s="41"/>
      <c r="U91" s="41"/>
      <c r="V91" s="41"/>
      <c r="W91" s="41"/>
      <c r="X91" s="41"/>
    </row>
    <row r="92" spans="5:24" ht="12.75">
      <c r="E92" s="97" t="s">
        <v>88</v>
      </c>
      <c r="F92" s="51">
        <f aca="true" t="shared" si="11" ref="F92:P93">SUMIF($F$48:$F$60,$E92,G$48:G$60)</f>
        <v>0</v>
      </c>
      <c r="G92" s="51">
        <f t="shared" si="11"/>
        <v>0</v>
      </c>
      <c r="H92" s="51">
        <f t="shared" si="11"/>
        <v>0</v>
      </c>
      <c r="I92" s="51">
        <f t="shared" si="11"/>
        <v>0</v>
      </c>
      <c r="J92" s="51">
        <f t="shared" si="11"/>
        <v>0</v>
      </c>
      <c r="K92" s="51">
        <f t="shared" si="11"/>
        <v>0</v>
      </c>
      <c r="L92" s="51">
        <f t="shared" si="11"/>
        <v>0</v>
      </c>
      <c r="M92" s="51">
        <f t="shared" si="11"/>
        <v>0</v>
      </c>
      <c r="N92" s="51">
        <f t="shared" si="11"/>
        <v>0</v>
      </c>
      <c r="O92" s="51">
        <f t="shared" si="11"/>
        <v>0</v>
      </c>
      <c r="P92" s="52">
        <f t="shared" si="11"/>
        <v>0</v>
      </c>
      <c r="Q92" s="40"/>
      <c r="R92" s="40"/>
      <c r="S92" s="41"/>
      <c r="T92" s="41"/>
      <c r="U92" s="41"/>
      <c r="V92" s="41"/>
      <c r="W92" s="41"/>
      <c r="X92" s="41"/>
    </row>
    <row r="93" spans="5:24" ht="12.75">
      <c r="E93" s="97" t="s">
        <v>48</v>
      </c>
      <c r="F93" s="51">
        <v>9442.87</v>
      </c>
      <c r="G93" s="51">
        <v>2548.68</v>
      </c>
      <c r="H93" s="51">
        <v>1876.04</v>
      </c>
      <c r="I93" s="51">
        <v>672.64</v>
      </c>
      <c r="J93" s="51">
        <f t="shared" si="11"/>
        <v>0</v>
      </c>
      <c r="K93" s="51">
        <f t="shared" si="11"/>
        <v>0</v>
      </c>
      <c r="L93" s="51">
        <v>1345.29</v>
      </c>
      <c r="M93" s="51">
        <f t="shared" si="11"/>
        <v>0</v>
      </c>
      <c r="N93" s="51">
        <v>1345.29</v>
      </c>
      <c r="O93" s="51">
        <f t="shared" si="11"/>
        <v>0</v>
      </c>
      <c r="P93" s="52">
        <f t="shared" si="11"/>
        <v>0</v>
      </c>
      <c r="Q93" s="40"/>
      <c r="R93" s="40"/>
      <c r="S93" s="41"/>
      <c r="T93" s="41"/>
      <c r="U93" s="41"/>
      <c r="V93" s="41"/>
      <c r="W93" s="41"/>
      <c r="X93" s="41"/>
    </row>
    <row r="94" spans="5:24" ht="12.75">
      <c r="E94" s="98" t="s">
        <v>89</v>
      </c>
      <c r="F94" s="51">
        <v>11000</v>
      </c>
      <c r="G94" s="51">
        <f aca="true" t="shared" si="12" ref="F94:P94">SUM(G95:G97)</f>
        <v>0</v>
      </c>
      <c r="H94" s="51">
        <f t="shared" si="12"/>
        <v>0</v>
      </c>
      <c r="I94" s="51">
        <f t="shared" si="12"/>
        <v>0</v>
      </c>
      <c r="J94" s="51">
        <f t="shared" si="12"/>
        <v>0</v>
      </c>
      <c r="K94" s="51">
        <f t="shared" si="12"/>
        <v>0</v>
      </c>
      <c r="L94" s="51">
        <f t="shared" si="12"/>
        <v>0</v>
      </c>
      <c r="M94" s="51">
        <f t="shared" si="12"/>
        <v>0</v>
      </c>
      <c r="N94" s="51">
        <f t="shared" si="12"/>
        <v>0</v>
      </c>
      <c r="O94" s="51">
        <f t="shared" si="12"/>
        <v>0</v>
      </c>
      <c r="P94" s="52">
        <f t="shared" si="12"/>
        <v>0</v>
      </c>
      <c r="Q94" s="40"/>
      <c r="R94" s="40"/>
      <c r="S94" s="41"/>
      <c r="T94" s="41"/>
      <c r="U94" s="41"/>
      <c r="V94" s="41"/>
      <c r="W94" s="41"/>
      <c r="X94" s="41"/>
    </row>
    <row r="95" spans="5:24" ht="12.75">
      <c r="E95" s="99" t="s">
        <v>90</v>
      </c>
      <c r="F95" s="51">
        <v>0</v>
      </c>
      <c r="G95" s="51">
        <f aca="true" t="shared" si="13" ref="F95:P97">SUMIF($F$48:$F$60,$E95,H$48:H$60)</f>
        <v>0</v>
      </c>
      <c r="H95" s="51">
        <f t="shared" si="13"/>
        <v>0</v>
      </c>
      <c r="I95" s="51">
        <f t="shared" si="13"/>
        <v>0</v>
      </c>
      <c r="J95" s="51">
        <f t="shared" si="13"/>
        <v>0</v>
      </c>
      <c r="K95" s="51">
        <f t="shared" si="13"/>
        <v>0</v>
      </c>
      <c r="L95" s="51">
        <f t="shared" si="13"/>
        <v>0</v>
      </c>
      <c r="M95" s="51">
        <f t="shared" si="13"/>
        <v>0</v>
      </c>
      <c r="N95" s="51">
        <f t="shared" si="13"/>
        <v>0</v>
      </c>
      <c r="O95" s="51">
        <f t="shared" si="13"/>
        <v>0</v>
      </c>
      <c r="P95" s="52">
        <f t="shared" si="13"/>
        <v>0</v>
      </c>
      <c r="Q95" s="40"/>
      <c r="R95" s="40"/>
      <c r="S95" s="41"/>
      <c r="T95" s="41"/>
      <c r="U95" s="41"/>
      <c r="V95" s="41"/>
      <c r="W95" s="41"/>
      <c r="X95" s="41"/>
    </row>
    <row r="96" spans="5:24" ht="12.75">
      <c r="E96" s="99" t="s">
        <v>91</v>
      </c>
      <c r="F96" s="51">
        <v>11000</v>
      </c>
      <c r="G96" s="51">
        <f t="shared" si="13"/>
        <v>0</v>
      </c>
      <c r="H96" s="51">
        <f t="shared" si="13"/>
        <v>0</v>
      </c>
      <c r="I96" s="51">
        <f t="shared" si="13"/>
        <v>0</v>
      </c>
      <c r="J96" s="51">
        <f t="shared" si="13"/>
        <v>0</v>
      </c>
      <c r="K96" s="51">
        <f t="shared" si="13"/>
        <v>0</v>
      </c>
      <c r="L96" s="51">
        <f t="shared" si="13"/>
        <v>0</v>
      </c>
      <c r="M96" s="51">
        <f t="shared" si="13"/>
        <v>0</v>
      </c>
      <c r="N96" s="51">
        <f t="shared" si="13"/>
        <v>0</v>
      </c>
      <c r="O96" s="51">
        <f t="shared" si="13"/>
        <v>0</v>
      </c>
      <c r="P96" s="52">
        <f t="shared" si="13"/>
        <v>0</v>
      </c>
      <c r="Q96" s="40"/>
      <c r="R96" s="40"/>
      <c r="S96" s="41"/>
      <c r="T96" s="41"/>
      <c r="U96" s="41"/>
      <c r="V96" s="41"/>
      <c r="W96" s="41"/>
      <c r="X96" s="41"/>
    </row>
    <row r="97" spans="5:24" ht="13.5" thickBot="1">
      <c r="E97" s="100" t="s">
        <v>92</v>
      </c>
      <c r="F97" s="56">
        <f t="shared" si="13"/>
        <v>0</v>
      </c>
      <c r="G97" s="56">
        <f t="shared" si="13"/>
        <v>0</v>
      </c>
      <c r="H97" s="56">
        <f t="shared" si="13"/>
        <v>0</v>
      </c>
      <c r="I97" s="56">
        <f t="shared" si="13"/>
        <v>0</v>
      </c>
      <c r="J97" s="56">
        <f t="shared" si="13"/>
        <v>0</v>
      </c>
      <c r="K97" s="56">
        <f t="shared" si="13"/>
        <v>0</v>
      </c>
      <c r="L97" s="56">
        <f t="shared" si="13"/>
        <v>0</v>
      </c>
      <c r="M97" s="56">
        <f t="shared" si="13"/>
        <v>0</v>
      </c>
      <c r="N97" s="56">
        <f t="shared" si="13"/>
        <v>0</v>
      </c>
      <c r="O97" s="56">
        <f t="shared" si="13"/>
        <v>0</v>
      </c>
      <c r="P97" s="57">
        <f t="shared" si="13"/>
        <v>0</v>
      </c>
      <c r="Q97" s="40"/>
      <c r="R97" s="40"/>
      <c r="S97" s="41"/>
      <c r="T97" s="41"/>
      <c r="U97" s="41"/>
      <c r="V97" s="41"/>
      <c r="W97" s="41"/>
      <c r="X97" s="41"/>
    </row>
    <row r="98" spans="5:24" ht="12.75">
      <c r="E98" s="101"/>
      <c r="F98" s="59"/>
      <c r="G98" s="59"/>
      <c r="H98" s="59"/>
      <c r="I98" s="59"/>
      <c r="J98" s="59"/>
      <c r="K98" s="59"/>
      <c r="L98" s="59"/>
      <c r="M98" s="59"/>
      <c r="N98" s="59"/>
      <c r="O98" s="59"/>
      <c r="P98" s="59"/>
      <c r="Q98" s="40"/>
      <c r="R98" s="40"/>
      <c r="S98" s="41"/>
      <c r="T98" s="41"/>
      <c r="U98" s="41"/>
      <c r="V98" s="41"/>
      <c r="W98" s="41"/>
      <c r="X98" s="41"/>
    </row>
    <row r="99" spans="5:24" ht="12.75" customHeight="1">
      <c r="E99" s="124" t="s">
        <v>93</v>
      </c>
      <c r="F99" s="124" t="s">
        <v>87</v>
      </c>
      <c r="G99" s="124" t="s">
        <v>94</v>
      </c>
      <c r="H99" s="124"/>
      <c r="I99" s="124"/>
      <c r="J99" s="124"/>
      <c r="K99" s="126"/>
      <c r="L99" s="59"/>
      <c r="M99" s="59"/>
      <c r="N99" s="59"/>
      <c r="O99" s="59"/>
      <c r="P99" s="59"/>
      <c r="Q99" s="40"/>
      <c r="R99" s="40"/>
      <c r="S99" s="41"/>
      <c r="T99" s="41"/>
      <c r="U99" s="41"/>
      <c r="V99" s="41"/>
      <c r="W99" s="41"/>
      <c r="X99" s="41"/>
    </row>
    <row r="100" spans="5:24" ht="12.75">
      <c r="E100" s="124"/>
      <c r="F100" s="124"/>
      <c r="G100" s="124"/>
      <c r="H100" s="124"/>
      <c r="I100" s="124"/>
      <c r="J100" s="124"/>
      <c r="K100" s="126"/>
      <c r="L100" s="59"/>
      <c r="M100" s="59"/>
      <c r="N100" s="59"/>
      <c r="O100" s="59"/>
      <c r="P100" s="59"/>
      <c r="Q100" s="40"/>
      <c r="R100" s="40"/>
      <c r="S100" s="41"/>
      <c r="T100" s="41"/>
      <c r="U100" s="41"/>
      <c r="V100" s="41"/>
      <c r="W100" s="41"/>
      <c r="X100" s="41"/>
    </row>
    <row r="101" spans="5:24" ht="13.5" thickBot="1">
      <c r="E101" s="124"/>
      <c r="F101" s="124"/>
      <c r="G101" s="43" t="s">
        <v>30</v>
      </c>
      <c r="H101" s="43" t="s">
        <v>33</v>
      </c>
      <c r="I101" s="43" t="s">
        <v>34</v>
      </c>
      <c r="J101" s="43" t="s">
        <v>35</v>
      </c>
      <c r="K101" s="44" t="s">
        <v>36</v>
      </c>
      <c r="L101" s="59"/>
      <c r="M101" s="59"/>
      <c r="N101" s="59"/>
      <c r="O101" s="59"/>
      <c r="P101" s="59"/>
      <c r="Q101" s="40"/>
      <c r="R101" s="40"/>
      <c r="S101" s="41"/>
      <c r="T101" s="41"/>
      <c r="U101" s="41"/>
      <c r="V101" s="41"/>
      <c r="W101" s="41"/>
      <c r="X101" s="41"/>
    </row>
    <row r="102" spans="5:24" ht="12.75">
      <c r="E102" s="45" t="s">
        <v>95</v>
      </c>
      <c r="F102" s="45" t="s">
        <v>96</v>
      </c>
      <c r="G102" s="45" t="s">
        <v>97</v>
      </c>
      <c r="H102" s="45" t="s">
        <v>98</v>
      </c>
      <c r="I102" s="45" t="s">
        <v>99</v>
      </c>
      <c r="J102" s="45" t="s">
        <v>100</v>
      </c>
      <c r="K102" s="45" t="s">
        <v>101</v>
      </c>
      <c r="L102" s="59"/>
      <c r="M102" s="59"/>
      <c r="N102" s="59"/>
      <c r="O102" s="59"/>
      <c r="P102" s="59"/>
      <c r="Q102" s="40"/>
      <c r="R102" s="40"/>
      <c r="S102" s="41"/>
      <c r="T102" s="41"/>
      <c r="U102" s="41"/>
      <c r="V102" s="41"/>
      <c r="W102" s="41"/>
      <c r="X102" s="41"/>
    </row>
    <row r="103" spans="5:24" ht="12.75">
      <c r="E103" s="47" t="s">
        <v>30</v>
      </c>
      <c r="F103" s="60">
        <f aca="true" t="shared" si="14" ref="F103:K103">SUM(F104:F110)+F114</f>
        <v>20442.87</v>
      </c>
      <c r="G103" s="60">
        <f t="shared" si="14"/>
        <v>525.45</v>
      </c>
      <c r="H103" s="60">
        <f t="shared" si="14"/>
        <v>293.09</v>
      </c>
      <c r="I103" s="60">
        <f t="shared" si="14"/>
        <v>232.35</v>
      </c>
      <c r="J103" s="60">
        <f t="shared" si="14"/>
        <v>0</v>
      </c>
      <c r="K103" s="61">
        <f t="shared" si="14"/>
        <v>0</v>
      </c>
      <c r="L103" s="59"/>
      <c r="M103" s="59"/>
      <c r="N103" s="59"/>
      <c r="O103" s="59"/>
      <c r="P103" s="59"/>
      <c r="Q103" s="40"/>
      <c r="R103" s="40"/>
      <c r="S103" s="41"/>
      <c r="T103" s="41"/>
      <c r="U103" s="41"/>
      <c r="V103" s="41"/>
      <c r="W103" s="41"/>
      <c r="X103" s="41"/>
    </row>
    <row r="104" spans="5:24" ht="12.75">
      <c r="E104" s="97" t="s">
        <v>47</v>
      </c>
      <c r="F104" s="51">
        <f aca="true" t="shared" si="15" ref="F104:K109">SUMIF($R$48:$R$60,$E104,S$48:S$60)</f>
        <v>0</v>
      </c>
      <c r="G104" s="51">
        <f t="shared" si="15"/>
        <v>0</v>
      </c>
      <c r="H104" s="51">
        <f t="shared" si="15"/>
        <v>0</v>
      </c>
      <c r="I104" s="51">
        <f t="shared" si="15"/>
        <v>0</v>
      </c>
      <c r="J104" s="51">
        <f t="shared" si="15"/>
        <v>0</v>
      </c>
      <c r="K104" s="52">
        <f t="shared" si="15"/>
        <v>0</v>
      </c>
      <c r="L104" s="59"/>
      <c r="M104" s="59"/>
      <c r="N104" s="59"/>
      <c r="O104" s="59"/>
      <c r="P104" s="59"/>
      <c r="Q104" s="40"/>
      <c r="R104" s="40"/>
      <c r="S104" s="41"/>
      <c r="T104" s="41"/>
      <c r="U104" s="41"/>
      <c r="V104" s="41"/>
      <c r="W104" s="41"/>
      <c r="X104" s="41"/>
    </row>
    <row r="105" spans="5:24" ht="12.75">
      <c r="E105" s="97" t="s">
        <v>102</v>
      </c>
      <c r="F105" s="51">
        <f t="shared" si="15"/>
        <v>0</v>
      </c>
      <c r="G105" s="51">
        <f t="shared" si="15"/>
        <v>0</v>
      </c>
      <c r="H105" s="51">
        <f t="shared" si="15"/>
        <v>0</v>
      </c>
      <c r="I105" s="51">
        <f t="shared" si="15"/>
        <v>0</v>
      </c>
      <c r="J105" s="51">
        <f t="shared" si="15"/>
        <v>0</v>
      </c>
      <c r="K105" s="52">
        <f t="shared" si="15"/>
        <v>0</v>
      </c>
      <c r="L105" s="59"/>
      <c r="M105" s="59"/>
      <c r="N105" s="59"/>
      <c r="O105" s="59"/>
      <c r="P105" s="59"/>
      <c r="Q105" s="40"/>
      <c r="R105" s="40"/>
      <c r="S105" s="41"/>
      <c r="T105" s="41"/>
      <c r="U105" s="41"/>
      <c r="V105" s="41"/>
      <c r="W105" s="41"/>
      <c r="X105" s="41"/>
    </row>
    <row r="106" spans="5:24" ht="12.75">
      <c r="E106" s="97" t="s">
        <v>103</v>
      </c>
      <c r="F106" s="51">
        <f t="shared" si="15"/>
        <v>0</v>
      </c>
      <c r="G106" s="51">
        <f t="shared" si="15"/>
        <v>0</v>
      </c>
      <c r="H106" s="51">
        <f t="shared" si="15"/>
        <v>0</v>
      </c>
      <c r="I106" s="51">
        <f t="shared" si="15"/>
        <v>0</v>
      </c>
      <c r="J106" s="51">
        <f t="shared" si="15"/>
        <v>0</v>
      </c>
      <c r="K106" s="52">
        <f t="shared" si="15"/>
        <v>0</v>
      </c>
      <c r="L106" s="59"/>
      <c r="M106" s="59"/>
      <c r="N106" s="59"/>
      <c r="O106" s="59"/>
      <c r="P106" s="59"/>
      <c r="Q106" s="40"/>
      <c r="R106" s="40"/>
      <c r="S106" s="41"/>
      <c r="T106" s="41"/>
      <c r="U106" s="41"/>
      <c r="V106" s="41"/>
      <c r="W106" s="41"/>
      <c r="X106" s="41"/>
    </row>
    <row r="107" spans="5:24" ht="12.75">
      <c r="E107" s="97" t="s">
        <v>104</v>
      </c>
      <c r="F107" s="51">
        <f t="shared" si="15"/>
        <v>0</v>
      </c>
      <c r="G107" s="51">
        <f t="shared" si="15"/>
        <v>0</v>
      </c>
      <c r="H107" s="51">
        <f t="shared" si="15"/>
        <v>0</v>
      </c>
      <c r="I107" s="51">
        <f t="shared" si="15"/>
        <v>0</v>
      </c>
      <c r="J107" s="51">
        <f t="shared" si="15"/>
        <v>0</v>
      </c>
      <c r="K107" s="52">
        <f t="shared" si="15"/>
        <v>0</v>
      </c>
      <c r="L107" s="59"/>
      <c r="M107" s="59"/>
      <c r="N107" s="59"/>
      <c r="O107" s="59"/>
      <c r="P107" s="59"/>
      <c r="Q107" s="40"/>
      <c r="R107" s="40"/>
      <c r="S107" s="41"/>
      <c r="T107" s="41"/>
      <c r="U107" s="41"/>
      <c r="V107" s="41"/>
      <c r="W107" s="41"/>
      <c r="X107" s="41"/>
    </row>
    <row r="108" spans="5:24" ht="12.75">
      <c r="E108" s="97" t="s">
        <v>49</v>
      </c>
      <c r="F108" s="51">
        <v>1442.87</v>
      </c>
      <c r="G108" s="51">
        <v>519.7</v>
      </c>
      <c r="H108" s="51">
        <v>287.34</v>
      </c>
      <c r="I108" s="51">
        <v>232.35</v>
      </c>
      <c r="J108" s="51">
        <f t="shared" si="15"/>
        <v>0</v>
      </c>
      <c r="K108" s="52">
        <f t="shared" si="15"/>
        <v>0</v>
      </c>
      <c r="L108" s="59"/>
      <c r="M108" s="59"/>
      <c r="N108" s="59"/>
      <c r="O108" s="59"/>
      <c r="P108" s="59"/>
      <c r="Q108" s="40"/>
      <c r="R108" s="40"/>
      <c r="S108" s="41"/>
      <c r="T108" s="41"/>
      <c r="U108" s="41"/>
      <c r="V108" s="41"/>
      <c r="W108" s="41"/>
      <c r="X108" s="41"/>
    </row>
    <row r="109" spans="5:24" ht="12.75">
      <c r="E109" s="97" t="s">
        <v>50</v>
      </c>
      <c r="F109" s="51">
        <v>8000</v>
      </c>
      <c r="G109" s="51">
        <v>5.75</v>
      </c>
      <c r="H109" s="51">
        <v>5.75</v>
      </c>
      <c r="I109" s="51">
        <f t="shared" si="15"/>
        <v>0</v>
      </c>
      <c r="J109" s="51">
        <f t="shared" si="15"/>
        <v>0</v>
      </c>
      <c r="K109" s="52">
        <f t="shared" si="15"/>
        <v>0</v>
      </c>
      <c r="L109" s="59"/>
      <c r="M109" s="59"/>
      <c r="N109" s="59"/>
      <c r="O109" s="59"/>
      <c r="P109" s="59"/>
      <c r="Q109" s="40"/>
      <c r="R109" s="40"/>
      <c r="S109" s="41"/>
      <c r="T109" s="41"/>
      <c r="U109" s="41"/>
      <c r="V109" s="41"/>
      <c r="W109" s="41"/>
      <c r="X109" s="41"/>
    </row>
    <row r="110" spans="5:24" ht="12.75">
      <c r="E110" s="98" t="s">
        <v>89</v>
      </c>
      <c r="F110" s="51">
        <v>11000</v>
      </c>
      <c r="G110" s="51">
        <f aca="true" t="shared" si="16" ref="F110:K110">SUM(G111:G113)</f>
        <v>0</v>
      </c>
      <c r="H110" s="51">
        <f t="shared" si="16"/>
        <v>0</v>
      </c>
      <c r="I110" s="51">
        <f t="shared" si="16"/>
        <v>0</v>
      </c>
      <c r="J110" s="51">
        <f t="shared" si="16"/>
        <v>0</v>
      </c>
      <c r="K110" s="52">
        <f t="shared" si="16"/>
        <v>0</v>
      </c>
      <c r="L110" s="59"/>
      <c r="M110" s="59"/>
      <c r="N110" s="59"/>
      <c r="O110" s="59"/>
      <c r="P110" s="59"/>
      <c r="Q110" s="40"/>
      <c r="R110" s="40"/>
      <c r="S110" s="41"/>
      <c r="T110" s="41"/>
      <c r="U110" s="41"/>
      <c r="V110" s="41"/>
      <c r="W110" s="41"/>
      <c r="X110" s="41"/>
    </row>
    <row r="111" spans="5:24" ht="12.75">
      <c r="E111" s="99" t="s">
        <v>90</v>
      </c>
      <c r="F111" s="51">
        <f aca="true" t="shared" si="17" ref="F111:K114">SUMIF($R$48:$R$60,$E111,S$48:S$60)</f>
        <v>0</v>
      </c>
      <c r="G111" s="51">
        <f t="shared" si="17"/>
        <v>0</v>
      </c>
      <c r="H111" s="51">
        <f t="shared" si="17"/>
        <v>0</v>
      </c>
      <c r="I111" s="51">
        <f t="shared" si="17"/>
        <v>0</v>
      </c>
      <c r="J111" s="51">
        <f t="shared" si="17"/>
        <v>0</v>
      </c>
      <c r="K111" s="52">
        <f t="shared" si="17"/>
        <v>0</v>
      </c>
      <c r="L111" s="59"/>
      <c r="M111" s="59"/>
      <c r="N111" s="59"/>
      <c r="O111" s="59"/>
      <c r="P111" s="59"/>
      <c r="Q111" s="40"/>
      <c r="R111" s="40"/>
      <c r="S111" s="41"/>
      <c r="T111" s="41"/>
      <c r="U111" s="41"/>
      <c r="V111" s="41"/>
      <c r="W111" s="41"/>
      <c r="X111" s="41"/>
    </row>
    <row r="112" spans="5:24" ht="12.75">
      <c r="E112" s="99" t="s">
        <v>91</v>
      </c>
      <c r="F112" s="51">
        <v>11000</v>
      </c>
      <c r="G112" s="51">
        <f t="shared" si="17"/>
        <v>0</v>
      </c>
      <c r="H112" s="51">
        <f t="shared" si="17"/>
        <v>0</v>
      </c>
      <c r="I112" s="51">
        <f t="shared" si="17"/>
        <v>0</v>
      </c>
      <c r="J112" s="51">
        <f t="shared" si="17"/>
        <v>0</v>
      </c>
      <c r="K112" s="52">
        <f t="shared" si="17"/>
        <v>0</v>
      </c>
      <c r="L112" s="59"/>
      <c r="M112" s="59"/>
      <c r="N112" s="59"/>
      <c r="O112" s="59"/>
      <c r="P112" s="59"/>
      <c r="Q112" s="40"/>
      <c r="R112" s="40"/>
      <c r="S112" s="41"/>
      <c r="T112" s="41"/>
      <c r="U112" s="41"/>
      <c r="V112" s="41"/>
      <c r="W112" s="41"/>
      <c r="X112" s="41"/>
    </row>
    <row r="113" spans="5:24" ht="12.75">
      <c r="E113" s="99" t="s">
        <v>92</v>
      </c>
      <c r="F113" s="51">
        <f t="shared" si="17"/>
        <v>0</v>
      </c>
      <c r="G113" s="51">
        <f t="shared" si="17"/>
        <v>0</v>
      </c>
      <c r="H113" s="51">
        <f t="shared" si="17"/>
        <v>0</v>
      </c>
      <c r="I113" s="51">
        <f t="shared" si="17"/>
        <v>0</v>
      </c>
      <c r="J113" s="51">
        <f t="shared" si="17"/>
        <v>0</v>
      </c>
      <c r="K113" s="52">
        <f t="shared" si="17"/>
        <v>0</v>
      </c>
      <c r="L113" s="59"/>
      <c r="M113" s="59"/>
      <c r="N113" s="59"/>
      <c r="O113" s="59"/>
      <c r="P113" s="59"/>
      <c r="Q113" s="40"/>
      <c r="R113" s="40"/>
      <c r="S113" s="41"/>
      <c r="T113" s="41"/>
      <c r="U113" s="41"/>
      <c r="V113" s="41"/>
      <c r="W113" s="41"/>
      <c r="X113" s="41"/>
    </row>
    <row r="114" spans="5:24" ht="13.5" thickBot="1">
      <c r="E114" s="102" t="s">
        <v>51</v>
      </c>
      <c r="F114" s="56">
        <v>0</v>
      </c>
      <c r="G114" s="56">
        <f t="shared" si="17"/>
        <v>0</v>
      </c>
      <c r="H114" s="56">
        <f t="shared" si="17"/>
        <v>0</v>
      </c>
      <c r="I114" s="56">
        <f t="shared" si="17"/>
        <v>0</v>
      </c>
      <c r="J114" s="56">
        <f t="shared" si="17"/>
        <v>0</v>
      </c>
      <c r="K114" s="57">
        <f t="shared" si="17"/>
        <v>0</v>
      </c>
      <c r="L114" s="59"/>
      <c r="M114" s="59"/>
      <c r="N114" s="59"/>
      <c r="O114" s="59"/>
      <c r="P114" s="59"/>
      <c r="Q114" s="40"/>
      <c r="R114" s="40"/>
      <c r="S114" s="41"/>
      <c r="T114" s="41"/>
      <c r="U114" s="41"/>
      <c r="V114" s="41"/>
      <c r="W114" s="41"/>
      <c r="X114" s="41"/>
    </row>
    <row r="115" spans="5:24" ht="12.75"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1"/>
      <c r="T115" s="41"/>
      <c r="U115" s="41"/>
      <c r="V115" s="41"/>
      <c r="W115" s="41"/>
      <c r="X115" s="41"/>
    </row>
    <row r="116" spans="5:24" ht="13.5" thickBot="1">
      <c r="E116" s="127" t="s">
        <v>57</v>
      </c>
      <c r="F116" s="128"/>
      <c r="G116" s="128"/>
      <c r="H116" s="128"/>
      <c r="I116" s="128"/>
      <c r="J116" s="128"/>
      <c r="K116" s="128"/>
      <c r="L116" s="128"/>
      <c r="M116" s="128"/>
      <c r="N116" s="128"/>
      <c r="O116" s="128"/>
      <c r="P116" s="128"/>
      <c r="Q116" s="128"/>
      <c r="R116" s="128"/>
      <c r="S116" s="128"/>
      <c r="T116" s="128"/>
      <c r="U116" s="128"/>
      <c r="V116" s="128"/>
      <c r="W116" s="128"/>
      <c r="X116" s="129"/>
    </row>
    <row r="117" spans="5:24" ht="18" customHeight="1">
      <c r="E117" s="40"/>
      <c r="F117" s="63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1"/>
      <c r="T117" s="41"/>
      <c r="U117" s="41"/>
      <c r="V117" s="41"/>
      <c r="W117" s="41"/>
      <c r="X117" s="63" t="s">
        <v>53</v>
      </c>
    </row>
    <row r="118" spans="5:24" ht="15" customHeight="1">
      <c r="E118" s="124" t="s">
        <v>54</v>
      </c>
      <c r="F118" s="124" t="s">
        <v>21</v>
      </c>
      <c r="G118" s="124" t="s">
        <v>105</v>
      </c>
      <c r="H118" s="124" t="s">
        <v>94</v>
      </c>
      <c r="I118" s="124"/>
      <c r="J118" s="124"/>
      <c r="K118" s="124"/>
      <c r="L118" s="124"/>
      <c r="M118" s="124"/>
      <c r="N118" s="124"/>
      <c r="O118" s="124"/>
      <c r="P118" s="124"/>
      <c r="Q118" s="124"/>
      <c r="R118" s="124" t="s">
        <v>93</v>
      </c>
      <c r="S118" s="124" t="s">
        <v>87</v>
      </c>
      <c r="T118" s="124" t="s">
        <v>94</v>
      </c>
      <c r="U118" s="124"/>
      <c r="V118" s="124"/>
      <c r="W118" s="124"/>
      <c r="X118" s="126"/>
    </row>
    <row r="119" spans="5:24" ht="12.75" customHeight="1">
      <c r="E119" s="124"/>
      <c r="F119" s="124"/>
      <c r="G119" s="124"/>
      <c r="H119" s="124" t="s">
        <v>31</v>
      </c>
      <c r="I119" s="124"/>
      <c r="J119" s="124"/>
      <c r="K119" s="124"/>
      <c r="L119" s="124"/>
      <c r="M119" s="124" t="s">
        <v>32</v>
      </c>
      <c r="N119" s="124"/>
      <c r="O119" s="124"/>
      <c r="P119" s="124"/>
      <c r="Q119" s="124"/>
      <c r="R119" s="124"/>
      <c r="S119" s="124"/>
      <c r="T119" s="124"/>
      <c r="U119" s="124"/>
      <c r="V119" s="124"/>
      <c r="W119" s="124"/>
      <c r="X119" s="126"/>
    </row>
    <row r="120" spans="5:24" ht="39" customHeight="1" thickBot="1">
      <c r="E120" s="125"/>
      <c r="F120" s="125"/>
      <c r="G120" s="125"/>
      <c r="H120" s="64" t="s">
        <v>30</v>
      </c>
      <c r="I120" s="64" t="s">
        <v>33</v>
      </c>
      <c r="J120" s="64" t="s">
        <v>34</v>
      </c>
      <c r="K120" s="64" t="s">
        <v>35</v>
      </c>
      <c r="L120" s="64" t="s">
        <v>36</v>
      </c>
      <c r="M120" s="64" t="s">
        <v>30</v>
      </c>
      <c r="N120" s="64" t="s">
        <v>33</v>
      </c>
      <c r="O120" s="64" t="s">
        <v>34</v>
      </c>
      <c r="P120" s="64" t="s">
        <v>35</v>
      </c>
      <c r="Q120" s="64" t="s">
        <v>36</v>
      </c>
      <c r="R120" s="125"/>
      <c r="S120" s="125"/>
      <c r="T120" s="64" t="s">
        <v>30</v>
      </c>
      <c r="U120" s="64" t="s">
        <v>33</v>
      </c>
      <c r="V120" s="64" t="s">
        <v>34</v>
      </c>
      <c r="W120" s="64" t="s">
        <v>35</v>
      </c>
      <c r="X120" s="65" t="s">
        <v>36</v>
      </c>
    </row>
    <row r="121" spans="5:24" ht="12.75">
      <c r="E121" s="45" t="s">
        <v>37</v>
      </c>
      <c r="F121" s="45" t="s">
        <v>55</v>
      </c>
      <c r="G121" s="46">
        <v>1</v>
      </c>
      <c r="H121" s="45">
        <v>2</v>
      </c>
      <c r="I121" s="45" t="s">
        <v>38</v>
      </c>
      <c r="J121" s="45" t="s">
        <v>39</v>
      </c>
      <c r="K121" s="45" t="s">
        <v>40</v>
      </c>
      <c r="L121" s="45" t="s">
        <v>41</v>
      </c>
      <c r="M121" s="45" t="s">
        <v>42</v>
      </c>
      <c r="N121" s="45" t="s">
        <v>43</v>
      </c>
      <c r="O121" s="45" t="s">
        <v>44</v>
      </c>
      <c r="P121" s="45" t="s">
        <v>45</v>
      </c>
      <c r="Q121" s="45" t="s">
        <v>46</v>
      </c>
      <c r="R121" s="45" t="s">
        <v>95</v>
      </c>
      <c r="S121" s="45" t="s">
        <v>96</v>
      </c>
      <c r="T121" s="45" t="s">
        <v>97</v>
      </c>
      <c r="U121" s="45" t="s">
        <v>98</v>
      </c>
      <c r="V121" s="45" t="s">
        <v>99</v>
      </c>
      <c r="W121" s="45" t="s">
        <v>100</v>
      </c>
      <c r="X121" s="45" t="s">
        <v>101</v>
      </c>
    </row>
    <row r="122" spans="5:24" ht="12.75">
      <c r="E122" s="66" t="s">
        <v>30</v>
      </c>
      <c r="F122" s="67"/>
      <c r="G122" s="68"/>
      <c r="H122" s="69">
        <v>0</v>
      </c>
      <c r="I122" s="69">
        <v>0</v>
      </c>
      <c r="J122" s="69">
        <v>0</v>
      </c>
      <c r="K122" s="69">
        <v>0</v>
      </c>
      <c r="L122" s="69">
        <v>0</v>
      </c>
      <c r="M122" s="69">
        <v>0</v>
      </c>
      <c r="N122" s="69">
        <v>0</v>
      </c>
      <c r="O122" s="69">
        <v>0</v>
      </c>
      <c r="P122" s="69">
        <v>0</v>
      </c>
      <c r="Q122" s="69">
        <v>0</v>
      </c>
      <c r="R122" s="70"/>
      <c r="S122" s="69">
        <v>0</v>
      </c>
      <c r="T122" s="69">
        <v>0</v>
      </c>
      <c r="U122" s="69">
        <v>0</v>
      </c>
      <c r="V122" s="69">
        <v>0</v>
      </c>
      <c r="W122" s="69">
        <v>0</v>
      </c>
      <c r="X122" s="71">
        <v>0</v>
      </c>
    </row>
    <row r="123" spans="5:24" ht="12.75">
      <c r="E123" s="72"/>
      <c r="F123" s="73"/>
      <c r="G123" s="73"/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4"/>
      <c r="T123" s="74"/>
      <c r="U123" s="74"/>
      <c r="V123" s="74"/>
      <c r="W123" s="74"/>
      <c r="X123" s="75"/>
    </row>
    <row r="124" spans="5:24" ht="13.5" customHeight="1" thickBot="1">
      <c r="E124" s="121" t="s">
        <v>115</v>
      </c>
      <c r="F124" s="76"/>
      <c r="G124" s="77"/>
      <c r="H124" s="77"/>
      <c r="I124" s="77"/>
      <c r="J124" s="77"/>
      <c r="K124" s="77"/>
      <c r="L124" s="77"/>
      <c r="M124" s="77"/>
      <c r="N124" s="77"/>
      <c r="O124" s="77"/>
      <c r="P124" s="77"/>
      <c r="Q124" s="77"/>
      <c r="R124" s="78"/>
      <c r="S124" s="79"/>
      <c r="T124" s="77"/>
      <c r="U124" s="79"/>
      <c r="V124" s="79"/>
      <c r="W124" s="79"/>
      <c r="X124" s="80"/>
    </row>
    <row r="125" spans="5:24" ht="31.5" customHeight="1">
      <c r="E125" s="121"/>
      <c r="F125" s="122" t="s">
        <v>48</v>
      </c>
      <c r="G125" s="118">
        <v>1442.87</v>
      </c>
      <c r="H125" s="116">
        <f>SUM(I125:L126)</f>
        <v>1203.39</v>
      </c>
      <c r="I125" s="118">
        <v>1203.39</v>
      </c>
      <c r="J125" s="118">
        <v>0</v>
      </c>
      <c r="K125" s="108"/>
      <c r="L125" s="108"/>
      <c r="M125" s="116">
        <f>SUM(N125:Q126)</f>
        <v>0</v>
      </c>
      <c r="N125" s="118">
        <v>0</v>
      </c>
      <c r="O125" s="118">
        <v>0</v>
      </c>
      <c r="P125" s="108"/>
      <c r="Q125" s="110"/>
      <c r="R125" s="82" t="s">
        <v>49</v>
      </c>
      <c r="S125" s="83">
        <v>1442.87</v>
      </c>
      <c r="T125" s="81">
        <f>SUM(U125:X125)</f>
        <v>519.6955399999999</v>
      </c>
      <c r="U125" s="83">
        <v>287.341</v>
      </c>
      <c r="V125" s="83">
        <v>232.35454</v>
      </c>
      <c r="W125" s="84"/>
      <c r="X125" s="85"/>
    </row>
    <row r="126" spans="5:24" ht="25.5" customHeight="1" thickBot="1">
      <c r="E126" s="121"/>
      <c r="F126" s="123"/>
      <c r="G126" s="119"/>
      <c r="H126" s="117"/>
      <c r="I126" s="119"/>
      <c r="J126" s="120"/>
      <c r="K126" s="109"/>
      <c r="L126" s="109"/>
      <c r="M126" s="117"/>
      <c r="N126" s="119"/>
      <c r="O126" s="120"/>
      <c r="P126" s="109"/>
      <c r="Q126" s="109"/>
      <c r="R126" s="111" t="s">
        <v>108</v>
      </c>
      <c r="S126" s="112"/>
      <c r="T126" s="112"/>
      <c r="U126" s="86"/>
      <c r="V126" s="86"/>
      <c r="W126" s="86"/>
      <c r="X126" s="87"/>
    </row>
    <row r="127" spans="5:24" ht="33.75">
      <c r="E127" s="121"/>
      <c r="F127" s="122" t="s">
        <v>91</v>
      </c>
      <c r="G127" s="118">
        <v>11000</v>
      </c>
      <c r="H127" s="116">
        <f>SUM(I127:L128)</f>
        <v>0</v>
      </c>
      <c r="I127" s="118">
        <v>0</v>
      </c>
      <c r="J127" s="118">
        <v>0</v>
      </c>
      <c r="K127" s="108"/>
      <c r="L127" s="108"/>
      <c r="M127" s="116">
        <f>SUM(N127:Q128)</f>
        <v>0</v>
      </c>
      <c r="N127" s="118">
        <v>0</v>
      </c>
      <c r="O127" s="118">
        <v>0</v>
      </c>
      <c r="P127" s="108"/>
      <c r="Q127" s="110"/>
      <c r="R127" s="82" t="s">
        <v>51</v>
      </c>
      <c r="S127" s="83">
        <v>11000</v>
      </c>
      <c r="T127" s="81">
        <f>SUM(U127:X127)</f>
        <v>0</v>
      </c>
      <c r="U127" s="83">
        <v>0</v>
      </c>
      <c r="V127" s="83">
        <v>0</v>
      </c>
      <c r="W127" s="84"/>
      <c r="X127" s="85"/>
    </row>
    <row r="128" spans="5:24" ht="26.25" customHeight="1" thickBot="1">
      <c r="E128" s="121"/>
      <c r="F128" s="123"/>
      <c r="G128" s="119"/>
      <c r="H128" s="117"/>
      <c r="I128" s="119"/>
      <c r="J128" s="120"/>
      <c r="K128" s="109"/>
      <c r="L128" s="109"/>
      <c r="M128" s="117"/>
      <c r="N128" s="119"/>
      <c r="O128" s="120"/>
      <c r="P128" s="109"/>
      <c r="Q128" s="109"/>
      <c r="R128" s="111" t="s">
        <v>108</v>
      </c>
      <c r="S128" s="112"/>
      <c r="T128" s="112"/>
      <c r="U128" s="86"/>
      <c r="V128" s="86"/>
      <c r="W128" s="86"/>
      <c r="X128" s="87"/>
    </row>
    <row r="129" spans="5:24" ht="24" customHeight="1">
      <c r="E129" s="121"/>
      <c r="F129" s="113" t="s">
        <v>109</v>
      </c>
      <c r="G129" s="114"/>
      <c r="H129" s="114"/>
      <c r="I129" s="88"/>
      <c r="J129" s="88"/>
      <c r="K129" s="88"/>
      <c r="L129" s="88"/>
      <c r="M129" s="88"/>
      <c r="N129" s="88"/>
      <c r="O129" s="88"/>
      <c r="P129" s="88"/>
      <c r="Q129" s="89"/>
      <c r="R129" s="115" t="s">
        <v>110</v>
      </c>
      <c r="S129" s="115"/>
      <c r="T129" s="115"/>
      <c r="U129" s="90"/>
      <c r="V129" s="90"/>
      <c r="W129" s="90"/>
      <c r="X129" s="91"/>
    </row>
    <row r="130" spans="5:24" ht="13.5" customHeight="1" thickBot="1">
      <c r="E130" s="121" t="s">
        <v>115</v>
      </c>
      <c r="F130" s="76"/>
      <c r="G130" s="77"/>
      <c r="H130" s="77"/>
      <c r="I130" s="77"/>
      <c r="J130" s="77"/>
      <c r="K130" s="77"/>
      <c r="L130" s="77"/>
      <c r="M130" s="77"/>
      <c r="N130" s="77"/>
      <c r="O130" s="77"/>
      <c r="P130" s="77"/>
      <c r="Q130" s="77"/>
      <c r="R130" s="78"/>
      <c r="S130" s="79"/>
      <c r="T130" s="77"/>
      <c r="U130" s="79"/>
      <c r="V130" s="79"/>
      <c r="W130" s="79"/>
      <c r="X130" s="80"/>
    </row>
    <row r="131" spans="5:24" ht="33.75">
      <c r="E131" s="121"/>
      <c r="F131" s="122" t="s">
        <v>48</v>
      </c>
      <c r="G131" s="118">
        <v>8000</v>
      </c>
      <c r="H131" s="116">
        <f>SUM(I131:L132)</f>
        <v>1345.2949199999998</v>
      </c>
      <c r="I131" s="118">
        <v>672.65</v>
      </c>
      <c r="J131" s="118">
        <v>672.64492</v>
      </c>
      <c r="K131" s="108"/>
      <c r="L131" s="108"/>
      <c r="M131" s="116">
        <f>SUM(N131:Q132)</f>
        <v>1345.29492</v>
      </c>
      <c r="N131" s="118">
        <v>0</v>
      </c>
      <c r="O131" s="118">
        <v>1345.29492</v>
      </c>
      <c r="P131" s="108"/>
      <c r="Q131" s="110"/>
      <c r="R131" s="82" t="s">
        <v>50</v>
      </c>
      <c r="S131" s="83">
        <v>8000</v>
      </c>
      <c r="T131" s="81">
        <f>SUM(U131:X131)</f>
        <v>5.750799</v>
      </c>
      <c r="U131" s="83">
        <v>5.750799</v>
      </c>
      <c r="V131" s="83">
        <v>0</v>
      </c>
      <c r="W131" s="84"/>
      <c r="X131" s="85"/>
    </row>
    <row r="132" spans="5:24" ht="27.75" customHeight="1" thickBot="1">
      <c r="E132" s="121"/>
      <c r="F132" s="123"/>
      <c r="G132" s="119"/>
      <c r="H132" s="117"/>
      <c r="I132" s="119"/>
      <c r="J132" s="120"/>
      <c r="K132" s="109"/>
      <c r="L132" s="109"/>
      <c r="M132" s="117"/>
      <c r="N132" s="119"/>
      <c r="O132" s="120"/>
      <c r="P132" s="109"/>
      <c r="Q132" s="109"/>
      <c r="R132" s="111" t="s">
        <v>108</v>
      </c>
      <c r="S132" s="112"/>
      <c r="T132" s="112"/>
      <c r="U132" s="86"/>
      <c r="V132" s="86"/>
      <c r="W132" s="86"/>
      <c r="X132" s="87"/>
    </row>
    <row r="133" spans="5:24" ht="31.5" customHeight="1">
      <c r="E133" s="121"/>
      <c r="F133" s="113" t="s">
        <v>109</v>
      </c>
      <c r="G133" s="114"/>
      <c r="H133" s="114"/>
      <c r="I133" s="88"/>
      <c r="J133" s="88"/>
      <c r="K133" s="88"/>
      <c r="L133" s="88"/>
      <c r="M133" s="88"/>
      <c r="N133" s="88"/>
      <c r="O133" s="88"/>
      <c r="P133" s="88"/>
      <c r="Q133" s="89"/>
      <c r="R133" s="115" t="s">
        <v>110</v>
      </c>
      <c r="S133" s="115"/>
      <c r="T133" s="115"/>
      <c r="U133" s="90"/>
      <c r="V133" s="90"/>
      <c r="W133" s="90"/>
      <c r="X133" s="91"/>
    </row>
    <row r="134" spans="5:24" ht="13.5" thickBot="1">
      <c r="E134" s="92" t="s">
        <v>56</v>
      </c>
      <c r="F134" s="93"/>
      <c r="G134" s="94"/>
      <c r="H134" s="94"/>
      <c r="I134" s="94"/>
      <c r="J134" s="94"/>
      <c r="K134" s="94"/>
      <c r="L134" s="94"/>
      <c r="M134" s="94"/>
      <c r="N134" s="94"/>
      <c r="O134" s="94"/>
      <c r="P134" s="94"/>
      <c r="Q134" s="94"/>
      <c r="R134" s="95"/>
      <c r="S134" s="95"/>
      <c r="T134" s="95"/>
      <c r="U134" s="95"/>
      <c r="V134" s="95"/>
      <c r="W134" s="95"/>
      <c r="X134" s="96"/>
    </row>
  </sheetData>
  <mergeCells count="178">
    <mergeCell ref="H58:H59"/>
    <mergeCell ref="I58:I59"/>
    <mergeCell ref="J58:J59"/>
    <mergeCell ref="E51:E53"/>
    <mergeCell ref="F51:F53"/>
    <mergeCell ref="G51:G53"/>
    <mergeCell ref="H51:Q51"/>
    <mergeCell ref="K58:K59"/>
    <mergeCell ref="L58:L59"/>
    <mergeCell ref="M58:M59"/>
    <mergeCell ref="E69:E72"/>
    <mergeCell ref="F70:F71"/>
    <mergeCell ref="G70:G71"/>
    <mergeCell ref="E57:E64"/>
    <mergeCell ref="F58:F59"/>
    <mergeCell ref="G58:G59"/>
    <mergeCell ref="F62:F63"/>
    <mergeCell ref="G62:G63"/>
    <mergeCell ref="E65:E68"/>
    <mergeCell ref="F66:F67"/>
    <mergeCell ref="E15:X15"/>
    <mergeCell ref="E16:X16"/>
    <mergeCell ref="E17:X17"/>
    <mergeCell ref="E20:E22"/>
    <mergeCell ref="F20:F22"/>
    <mergeCell ref="G20:P20"/>
    <mergeCell ref="G21:K21"/>
    <mergeCell ref="L21:P21"/>
    <mergeCell ref="E32:E34"/>
    <mergeCell ref="F32:F34"/>
    <mergeCell ref="G32:K33"/>
    <mergeCell ref="E49:X49"/>
    <mergeCell ref="N33:R34"/>
    <mergeCell ref="R51:R53"/>
    <mergeCell ref="S51:S53"/>
    <mergeCell ref="T51:X52"/>
    <mergeCell ref="H52:L52"/>
    <mergeCell ref="M52:Q52"/>
    <mergeCell ref="N58:N59"/>
    <mergeCell ref="O58:O59"/>
    <mergeCell ref="P58:P59"/>
    <mergeCell ref="Q58:Q59"/>
    <mergeCell ref="R59:T59"/>
    <mergeCell ref="F60:F61"/>
    <mergeCell ref="G60:G61"/>
    <mergeCell ref="H60:H61"/>
    <mergeCell ref="I60:I61"/>
    <mergeCell ref="J60:J61"/>
    <mergeCell ref="K60:K61"/>
    <mergeCell ref="L60:L61"/>
    <mergeCell ref="M60:M61"/>
    <mergeCell ref="N60:N61"/>
    <mergeCell ref="O60:O61"/>
    <mergeCell ref="P60:P61"/>
    <mergeCell ref="Q60:Q61"/>
    <mergeCell ref="R61:T61"/>
    <mergeCell ref="F64:H64"/>
    <mergeCell ref="R64:T64"/>
    <mergeCell ref="L62:L63"/>
    <mergeCell ref="M62:M63"/>
    <mergeCell ref="N62:N63"/>
    <mergeCell ref="O62:O63"/>
    <mergeCell ref="H62:H63"/>
    <mergeCell ref="I62:I63"/>
    <mergeCell ref="J62:J63"/>
    <mergeCell ref="K62:K63"/>
    <mergeCell ref="P62:P63"/>
    <mergeCell ref="Q62:Q63"/>
    <mergeCell ref="R63:T63"/>
    <mergeCell ref="R67:T67"/>
    <mergeCell ref="F68:H68"/>
    <mergeCell ref="R68:T68"/>
    <mergeCell ref="M66:M67"/>
    <mergeCell ref="N66:N67"/>
    <mergeCell ref="O66:O67"/>
    <mergeCell ref="P66:P67"/>
    <mergeCell ref="G66:G67"/>
    <mergeCell ref="H66:H67"/>
    <mergeCell ref="I66:I67"/>
    <mergeCell ref="J66:J67"/>
    <mergeCell ref="K70:K71"/>
    <mergeCell ref="Q66:Q67"/>
    <mergeCell ref="P70:P71"/>
    <mergeCell ref="Q70:Q71"/>
    <mergeCell ref="K66:K67"/>
    <mergeCell ref="L66:L67"/>
    <mergeCell ref="R71:T71"/>
    <mergeCell ref="F72:H72"/>
    <mergeCell ref="R72:T72"/>
    <mergeCell ref="L70:L71"/>
    <mergeCell ref="M70:M71"/>
    <mergeCell ref="N70:N71"/>
    <mergeCell ref="O70:O71"/>
    <mergeCell ref="H70:H71"/>
    <mergeCell ref="I70:I71"/>
    <mergeCell ref="J70:J71"/>
    <mergeCell ref="K74:K75"/>
    <mergeCell ref="L74:L75"/>
    <mergeCell ref="E73:E76"/>
    <mergeCell ref="F74:F75"/>
    <mergeCell ref="G74:G75"/>
    <mergeCell ref="H74:H75"/>
    <mergeCell ref="Q74:Q75"/>
    <mergeCell ref="R75:T75"/>
    <mergeCell ref="F76:H76"/>
    <mergeCell ref="R76:T76"/>
    <mergeCell ref="M74:M75"/>
    <mergeCell ref="N74:N75"/>
    <mergeCell ref="O74:O75"/>
    <mergeCell ref="P74:P75"/>
    <mergeCell ref="I74:I75"/>
    <mergeCell ref="J74:J75"/>
    <mergeCell ref="E82:X82"/>
    <mergeCell ref="E83:X83"/>
    <mergeCell ref="E84:X84"/>
    <mergeCell ref="E87:E89"/>
    <mergeCell ref="F87:F89"/>
    <mergeCell ref="G87:P87"/>
    <mergeCell ref="G88:K88"/>
    <mergeCell ref="L88:P88"/>
    <mergeCell ref="E99:E101"/>
    <mergeCell ref="F99:F101"/>
    <mergeCell ref="G99:K100"/>
    <mergeCell ref="E116:X116"/>
    <mergeCell ref="E118:E120"/>
    <mergeCell ref="F118:F120"/>
    <mergeCell ref="G118:G120"/>
    <mergeCell ref="H118:Q118"/>
    <mergeCell ref="R118:R120"/>
    <mergeCell ref="S118:S120"/>
    <mergeCell ref="T118:X119"/>
    <mergeCell ref="H119:L119"/>
    <mergeCell ref="M119:Q119"/>
    <mergeCell ref="E124:E129"/>
    <mergeCell ref="F125:F126"/>
    <mergeCell ref="G125:G126"/>
    <mergeCell ref="H125:H126"/>
    <mergeCell ref="I125:I126"/>
    <mergeCell ref="J125:J126"/>
    <mergeCell ref="K125:K126"/>
    <mergeCell ref="L125:L126"/>
    <mergeCell ref="M125:M126"/>
    <mergeCell ref="N125:N126"/>
    <mergeCell ref="O125:O126"/>
    <mergeCell ref="P125:P126"/>
    <mergeCell ref="Q125:Q126"/>
    <mergeCell ref="R126:T126"/>
    <mergeCell ref="F127:F128"/>
    <mergeCell ref="G127:G128"/>
    <mergeCell ref="H127:H128"/>
    <mergeCell ref="I127:I128"/>
    <mergeCell ref="J127:J128"/>
    <mergeCell ref="K127:K128"/>
    <mergeCell ref="L127:L128"/>
    <mergeCell ref="M127:M128"/>
    <mergeCell ref="N127:N128"/>
    <mergeCell ref="O127:O128"/>
    <mergeCell ref="P127:P128"/>
    <mergeCell ref="Q127:Q128"/>
    <mergeCell ref="R128:T128"/>
    <mergeCell ref="F129:H129"/>
    <mergeCell ref="R129:T129"/>
    <mergeCell ref="E130:E133"/>
    <mergeCell ref="F131:F132"/>
    <mergeCell ref="G131:G132"/>
    <mergeCell ref="H131:H132"/>
    <mergeCell ref="I131:I132"/>
    <mergeCell ref="J131:J132"/>
    <mergeCell ref="K131:K132"/>
    <mergeCell ref="P131:P132"/>
    <mergeCell ref="Q131:Q132"/>
    <mergeCell ref="R132:T132"/>
    <mergeCell ref="F133:H133"/>
    <mergeCell ref="R133:T133"/>
    <mergeCell ref="L131:L132"/>
    <mergeCell ref="M131:M132"/>
    <mergeCell ref="N131:N132"/>
    <mergeCell ref="O131:O132"/>
  </mergeCells>
  <dataValidations count="2">
    <dataValidation type="list" allowBlank="1" showInputMessage="1" showErrorMessage="1" sqref="R66 R58 R60 R62 R74 R70 R125 R131 R127">
      <formula1>spr_ist_v</formula1>
    </dataValidation>
    <dataValidation type="list" allowBlank="1" showInputMessage="1" showErrorMessage="1" sqref="F66 F58 F60 F62 F74 F70 F125 F131 F127">
      <formula1>spr_ist_f</formula1>
    </dataValidation>
  </dataValidations>
  <hyperlinks>
    <hyperlink ref="E77" location="'ИП ВС'!A1" tooltip="Добавить объект" display="Добавить объект"/>
    <hyperlink ref="F64" location="'ИП ВС'!A1" tooltip="Добавить новый источник финансирования" display="Добавить объект"/>
    <hyperlink ref="R64" location="'ИП ВС'!A1" tooltip="Добавить новый источник возврата" display="Добавить объект"/>
    <hyperlink ref="R59" location="'ИП ВС'!A1" tooltip="Добавить источник возврата" display="Добавить объект"/>
    <hyperlink ref="F68" location="'ИП ВС'!A1" tooltip="Добавить новый источник финансирования" display="Добавить объект"/>
    <hyperlink ref="R68" location="'ИП ВС'!A1" tooltip="Добавить новый источник возврата" display="Добавить объект"/>
    <hyperlink ref="R67" location="'ИП ВС'!A1" tooltip="Добавить источник возврата" display="Добавить объект"/>
    <hyperlink ref="F72" location="'ИП ВС'!A1" tooltip="Добавить новый источник финансирования" display="Добавить объект"/>
    <hyperlink ref="R72" location="'ИП ВС'!A1" tooltip="Добавить новый источник возврата" display="Добавить объект"/>
    <hyperlink ref="R71" location="'ИП ВС'!A1" tooltip="Добавить источник возврата" display="Добавить объект"/>
    <hyperlink ref="F76" location="'ИП ВС'!A1" tooltip="Добавить новый источник финансирования" display="Добавить объект"/>
    <hyperlink ref="R76" location="'ИП ВС'!A1" tooltip="Добавить новый источник возврата" display="Добавить объект"/>
    <hyperlink ref="R75" location="'ИП ВС'!A1" tooltip="Добавить источник возврата" display="Добавить объект"/>
    <hyperlink ref="R61" location="'ИП ВС'!A1" tooltip="Добавить источник возврата" display="Добавить объект"/>
    <hyperlink ref="R63" location="'ИП ВС'!A1" tooltip="Добавить источник возврата" display="Добавить объект"/>
    <hyperlink ref="E134" location="'ИП ВО'!A1" tooltip="Добавить объект" display="Добавить объект"/>
    <hyperlink ref="F129" location="'ИП ВО'!A1" tooltip="Добавить новый источник финансирования" display="Добавить объект"/>
    <hyperlink ref="R129" location="'ИП ВО'!A1" tooltip="Добавить новый источник возврата" display="Добавить объект"/>
    <hyperlink ref="R126" location="'ИП ВО'!A1" tooltip="Добавить источник возврата" display="Добавить объект"/>
    <hyperlink ref="F133" location="'ИП ВО'!A1" tooltip="Добавить новый источник финансирования" display="Добавить объект"/>
    <hyperlink ref="R133" location="'ИП ВО'!A1" tooltip="Добавить новый источник возврата" display="Добавить объект"/>
    <hyperlink ref="R132" location="'ИП ВО'!A1" tooltip="Добавить источник возврата" display="Добавить объект"/>
    <hyperlink ref="R128" location="'ИП ВО'!A1" tooltip="Добавить источник возврата" display="Добавить объект"/>
  </hyperlink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SyatkinaEV</dc:creator>
  <cp:keywords/>
  <dc:description/>
  <cp:lastModifiedBy>SyatkinaEV</cp:lastModifiedBy>
  <dcterms:created xsi:type="dcterms:W3CDTF">2011-05-06T03:21:09Z</dcterms:created>
  <dcterms:modified xsi:type="dcterms:W3CDTF">2012-07-13T03:27:19Z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